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risvando\Desktop\CREA ACRE\"/>
    </mc:Choice>
  </mc:AlternateContent>
  <xr:revisionPtr revIDLastSave="0" documentId="8_{D37C9DE5-691F-4CD3-8EE8-6A2FBF44517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ilha2" sheetId="7" r:id="rId1"/>
    <sheet name="Planilha1" sheetId="6" r:id="rId2"/>
  </sheets>
  <definedNames>
    <definedName name="_xlnm.Print_Area" localSheetId="0">Planilha2!$A$1:$N$40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5" i="7" l="1"/>
  <c r="N5" i="7" s="1"/>
  <c r="L6" i="7"/>
  <c r="N6" i="7" s="1"/>
  <c r="L7" i="7"/>
  <c r="N7" i="7" s="1"/>
  <c r="L8" i="7"/>
  <c r="N8" i="7" s="1"/>
  <c r="L9" i="7"/>
  <c r="N9" i="7" s="1"/>
  <c r="L10" i="7"/>
  <c r="N10" i="7" s="1"/>
  <c r="L11" i="7"/>
  <c r="N11" i="7" s="1"/>
  <c r="L12" i="7"/>
  <c r="N12" i="7" s="1"/>
  <c r="L13" i="7"/>
  <c r="N13" i="7" s="1"/>
  <c r="L14" i="7"/>
  <c r="N14" i="7" s="1"/>
  <c r="L15" i="7"/>
  <c r="N15" i="7" s="1"/>
  <c r="L16" i="7"/>
  <c r="N16" i="7" s="1"/>
  <c r="L17" i="7"/>
  <c r="N17" i="7" s="1"/>
  <c r="L18" i="7"/>
  <c r="N18" i="7" s="1"/>
  <c r="L19" i="7"/>
  <c r="N19" i="7" s="1"/>
  <c r="L20" i="7"/>
  <c r="N20" i="7" s="1"/>
  <c r="L21" i="7"/>
  <c r="N21" i="7" s="1"/>
  <c r="L22" i="7"/>
  <c r="N22" i="7" s="1"/>
  <c r="L23" i="7"/>
  <c r="N23" i="7" s="1"/>
  <c r="L24" i="7"/>
  <c r="N24" i="7" s="1"/>
  <c r="L25" i="7"/>
  <c r="N25" i="7" s="1"/>
  <c r="L26" i="7"/>
  <c r="N26" i="7" s="1"/>
  <c r="L27" i="7"/>
  <c r="N27" i="7" s="1"/>
  <c r="L28" i="7"/>
  <c r="N28" i="7" s="1"/>
  <c r="L29" i="7"/>
  <c r="N29" i="7" s="1"/>
  <c r="L30" i="7"/>
  <c r="N30" i="7" s="1"/>
  <c r="L31" i="7"/>
  <c r="N31" i="7" s="1"/>
  <c r="L32" i="7"/>
  <c r="N32" i="7" s="1"/>
  <c r="L33" i="7"/>
  <c r="N33" i="7" s="1"/>
  <c r="L34" i="7"/>
  <c r="N34" i="7" s="1"/>
  <c r="L35" i="7"/>
  <c r="N35" i="7" s="1"/>
  <c r="L36" i="7"/>
  <c r="N36" i="7" s="1"/>
  <c r="L37" i="7"/>
  <c r="N37" i="7" s="1"/>
  <c r="L38" i="7"/>
  <c r="N38" i="7" s="1"/>
  <c r="L39" i="7"/>
  <c r="N39" i="7" s="1"/>
  <c r="L4" i="7"/>
  <c r="N4" i="7" s="1"/>
  <c r="H7" i="7"/>
  <c r="H8" i="7" s="1"/>
  <c r="H15" i="7"/>
  <c r="H16" i="7"/>
  <c r="H20" i="7" s="1"/>
  <c r="H18" i="7"/>
  <c r="H19" i="7" s="1"/>
  <c r="H11" i="7"/>
  <c r="H12" i="7" s="1"/>
  <c r="H13" i="7" s="1"/>
  <c r="H17" i="7"/>
  <c r="H14" i="7"/>
  <c r="H10" i="7"/>
  <c r="H22" i="7" s="1"/>
  <c r="H23" i="7" s="1"/>
  <c r="H9" i="7"/>
  <c r="H5" i="7"/>
  <c r="H21" i="7" l="1"/>
  <c r="H24" i="7"/>
  <c r="H25" i="7" s="1"/>
  <c r="H26" i="7" s="1"/>
  <c r="H31" i="7"/>
  <c r="H34" i="7" s="1"/>
  <c r="H35" i="7" l="1"/>
  <c r="H27" i="7"/>
  <c r="H28" i="7" s="1"/>
  <c r="H29" i="7" s="1"/>
  <c r="H30" i="7" s="1"/>
  <c r="H32" i="7" s="1"/>
  <c r="H33" i="7" s="1"/>
  <c r="H36" i="7" s="1"/>
  <c r="H37" i="7"/>
  <c r="H38" i="7" l="1"/>
  <c r="H39" i="7" s="1"/>
</calcChain>
</file>

<file path=xl/sharedStrings.xml><?xml version="1.0" encoding="utf-8"?>
<sst xmlns="http://schemas.openxmlformats.org/spreadsheetml/2006/main" count="183" uniqueCount="94">
  <si>
    <t>Erisvando Oliveira De Medeiros</t>
  </si>
  <si>
    <t>Acelon da Silva Dias</t>
  </si>
  <si>
    <t>Assist. Admin.</t>
  </si>
  <si>
    <t>Benedita Maria Santos Lima</t>
  </si>
  <si>
    <t>Assist.Admin.</t>
  </si>
  <si>
    <t>Ednelza Seixas Pereira</t>
  </si>
  <si>
    <t>Emerson de Souza Neri</t>
  </si>
  <si>
    <t>Frailley Antonio dos Reis Magalhães</t>
  </si>
  <si>
    <t>Geovanni  Cavalcante Fontenele</t>
  </si>
  <si>
    <t>Analista</t>
  </si>
  <si>
    <t>Jerry Neri da Silva</t>
  </si>
  <si>
    <t>Mensageiro.</t>
  </si>
  <si>
    <t>Josiel Cosmo Liberalino Maia</t>
  </si>
  <si>
    <t>Luiz Lima Azevedo</t>
  </si>
  <si>
    <t>Motorista</t>
  </si>
  <si>
    <t>Luzia Maria Camelo de Lima</t>
  </si>
  <si>
    <t>Maria Antonia Rocha Dias Moura</t>
  </si>
  <si>
    <t>Fiscal</t>
  </si>
  <si>
    <t>Marcelo Ferreira Pessoa</t>
  </si>
  <si>
    <t>Maria Arruda de Carvalho</t>
  </si>
  <si>
    <t>Miguel Angel da Silva Velasquez</t>
  </si>
  <si>
    <t>Pamyla Terezinha T. do Nascimento</t>
  </si>
  <si>
    <t>Ranieri Nascimento de Albuquerque</t>
  </si>
  <si>
    <t>Sara Rodrigues Braga</t>
  </si>
  <si>
    <t>Uyara Lima Braga</t>
  </si>
  <si>
    <t>Vanessa Luana Alves de Assis</t>
  </si>
  <si>
    <t>Weliton Ribeiro de Andrade</t>
  </si>
  <si>
    <t>ATIVO</t>
  </si>
  <si>
    <t>Nº  de ordem</t>
  </si>
  <si>
    <t>C/H</t>
  </si>
  <si>
    <t>Adriana Saraiva da Silva</t>
  </si>
  <si>
    <t>Chefe Gabinete</t>
  </si>
  <si>
    <t>Marilene Fernandes de Oliveira</t>
  </si>
  <si>
    <t>Gerente Financeiro</t>
  </si>
  <si>
    <t>Gratificação</t>
  </si>
  <si>
    <t>Gerente 
Recursos Humanos</t>
  </si>
  <si>
    <t>Funcionário</t>
  </si>
  <si>
    <t>Status</t>
  </si>
  <si>
    <t>Competência:</t>
  </si>
  <si>
    <t>Aylla Barrozo de Paiva Moura</t>
  </si>
  <si>
    <t>AFASTADO</t>
  </si>
  <si>
    <t>Natan Torrejon Valente</t>
  </si>
  <si>
    <t>Elvis da Costa Araujo</t>
  </si>
  <si>
    <t>CONTADOR</t>
  </si>
  <si>
    <t>AFASTADA</t>
  </si>
  <si>
    <t>Rosangela Queiroz Rodrigues Idoino</t>
  </si>
  <si>
    <t>Assist.Admini.</t>
  </si>
  <si>
    <t>A</t>
  </si>
  <si>
    <t>NÍVEL (ATA)</t>
  </si>
  <si>
    <t>NÍVEL (MERECIMENTO)</t>
  </si>
  <si>
    <t>Cargo / Função</t>
  </si>
  <si>
    <t>Remuneração dos Servidores/Comissionados CREA-AC</t>
  </si>
  <si>
    <t>CESSÃO</t>
  </si>
  <si>
    <t>Ronaldo de Queiroz Costa Sobrinho</t>
  </si>
  <si>
    <t>ROSIANE ALVES SALES CANIZIO</t>
  </si>
  <si>
    <t>GERENTE DE COMUNICAÇÃO</t>
  </si>
  <si>
    <t>GERENTE DA FISCALIZAÇÃO</t>
  </si>
  <si>
    <t>OUVIDOR</t>
  </si>
  <si>
    <t>SUPERITENDENTE</t>
  </si>
  <si>
    <t>ASSESSOR DE GABINETE</t>
  </si>
  <si>
    <t>Daniel Lobato Gonçalves Miranda</t>
  </si>
  <si>
    <t>Geasy Martins Miranda</t>
  </si>
  <si>
    <t xml:space="preserve">Marcos Jose Menezes da Rocha </t>
  </si>
  <si>
    <t>Paulo Lopes da Silva Junior</t>
  </si>
  <si>
    <t>Janaina da Silva Nogueira</t>
  </si>
  <si>
    <t>Assist.Admin/Gerente DAC</t>
  </si>
  <si>
    <t>Analista/Gerente TI</t>
  </si>
  <si>
    <t>Assist.Admin/Gerente DRC</t>
  </si>
  <si>
    <t>Assist.Admin/Chefe ART/CAT</t>
  </si>
  <si>
    <t>Assist.Admin/Gerente ADM</t>
  </si>
  <si>
    <t>Assist.Admin/Gerente DFI</t>
  </si>
  <si>
    <t>Assist.Admin/ Chefe Trans.</t>
  </si>
  <si>
    <t>Assist.Admin/ Gerente Plan.</t>
  </si>
  <si>
    <t>Salario Base</t>
  </si>
  <si>
    <t>Vinculo</t>
  </si>
  <si>
    <t xml:space="preserve">Outras Verbas </t>
  </si>
  <si>
    <t>Salario Bruto</t>
  </si>
  <si>
    <t>Salario Liquido</t>
  </si>
  <si>
    <t>CONCURSADO</t>
  </si>
  <si>
    <t>COMISSIONADO</t>
  </si>
  <si>
    <t>Arnaldo de Melo Junior</t>
  </si>
  <si>
    <t>Descontos</t>
  </si>
  <si>
    <t>Assessora</t>
  </si>
  <si>
    <t xml:space="preserve">SERVIDORES </t>
  </si>
  <si>
    <t>Chefe de Gabinete</t>
  </si>
  <si>
    <t>Cargo Comissionado</t>
  </si>
  <si>
    <t>Assessora de Gabinete</t>
  </si>
  <si>
    <t>SUPERINTENDENTE</t>
  </si>
  <si>
    <t>Niilcielen Figueiras de Souza</t>
  </si>
  <si>
    <t xml:space="preserve">                                                          </t>
  </si>
  <si>
    <t>Coluna1</t>
  </si>
  <si>
    <t xml:space="preserve"> </t>
  </si>
  <si>
    <t>Anna Kamila Rodrigues da Silva</t>
  </si>
  <si>
    <t>FEVEREIRO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</si>
</sst>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R$&quot;#,##0.00;[Red]\-&quot;R$&quot;#,##0.00"/>
    <numFmt numFmtId="165" formatCode="_-&quot;R$&quot;* #,##0.00_-;\-&quot;R$&quot;* #,##0.00_-;_-&quot;R$&quot;* &quot;-&quot;??_-;_-@_-"/>
  </numFmts>
  <fonts count="18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sz val="10"/>
      <color rgb="FF000000"/>
      <name val="Times New Roman"/>
      <family val="1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0"/>
      <color rgb="FF000000"/>
      <name val="Times New Roman"/>
      <family val="1"/>
    </font>
    <font>
      <sz val="10"/>
      <color theme="1"/>
      <name val="Arial"/>
      <family val="2"/>
    </font>
    <font>
      <sz val="8"/>
      <name val="Times New Roman"/>
      <charset val="204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theme="4" tint="0.79998168889431442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4" tint="0.39997558519241921"/>
      </bottom>
      <diagonal/>
    </border>
    <border>
      <left style="thin">
        <color rgb="FF000000"/>
      </left>
      <right/>
      <top style="thin">
        <color rgb="FF000000"/>
      </top>
      <bottom style="thin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9">
    <xf numFmtId="0" fontId="0" fillId="0" borderId="0"/>
    <xf numFmtId="165" fontId="4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14" fillId="0" borderId="0" applyNumberFormat="0" applyFont="0" applyFill="0" applyBorder="0" applyAlignment="0" applyProtection="0"/>
    <xf numFmtId="0" fontId="3" fillId="0" borderId="0"/>
    <xf numFmtId="0" fontId="2" fillId="0" borderId="0"/>
    <xf numFmtId="0" fontId="1" fillId="0" borderId="0"/>
  </cellStyleXfs>
  <cellXfs count="85">
    <xf numFmtId="0" fontId="0" fillId="0" borderId="0" xfId="0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1" fontId="16" fillId="5" borderId="1" xfId="0" applyNumberFormat="1" applyFont="1" applyFill="1" applyBorder="1" applyAlignment="1">
      <alignment horizontal="center" vertical="top" shrinkToFit="1"/>
    </xf>
    <xf numFmtId="0" fontId="9" fillId="5" borderId="1" xfId="0" applyFont="1" applyFill="1" applyBorder="1" applyAlignment="1">
      <alignment horizontal="left" vertical="top" wrapText="1"/>
    </xf>
    <xf numFmtId="0" fontId="9" fillId="5" borderId="1" xfId="0" applyFont="1" applyFill="1" applyBorder="1" applyAlignment="1">
      <alignment horizontal="left" vertical="center"/>
    </xf>
    <xf numFmtId="164" fontId="9" fillId="5" borderId="6" xfId="1" applyNumberFormat="1" applyFont="1" applyFill="1" applyBorder="1" applyAlignment="1">
      <alignment horizontal="center" vertical="center" wrapText="1"/>
    </xf>
    <xf numFmtId="1" fontId="16" fillId="0" borderId="1" xfId="0" applyNumberFormat="1" applyFont="1" applyBorder="1" applyAlignment="1">
      <alignment horizontal="center" vertical="top" shrinkToFit="1"/>
    </xf>
    <xf numFmtId="0" fontId="9" fillId="0" borderId="1" xfId="0" quotePrefix="1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center"/>
    </xf>
    <xf numFmtId="164" fontId="9" fillId="0" borderId="6" xfId="1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/>
    </xf>
    <xf numFmtId="1" fontId="16" fillId="5" borderId="10" xfId="0" applyNumberFormat="1" applyFont="1" applyFill="1" applyBorder="1" applyAlignment="1">
      <alignment horizontal="center" vertical="top" shrinkToFit="1"/>
    </xf>
    <xf numFmtId="1" fontId="16" fillId="0" borderId="10" xfId="0" applyNumberFormat="1" applyFont="1" applyBorder="1" applyAlignment="1">
      <alignment horizontal="center" vertical="top" shrinkToFit="1"/>
    </xf>
    <xf numFmtId="0" fontId="9" fillId="0" borderId="1" xfId="0" applyFont="1" applyBorder="1" applyAlignment="1">
      <alignment horizontal="left" vertical="top"/>
    </xf>
    <xf numFmtId="0" fontId="9" fillId="5" borderId="1" xfId="0" applyFont="1" applyFill="1" applyBorder="1" applyAlignment="1">
      <alignment horizontal="left" vertical="top"/>
    </xf>
    <xf numFmtId="165" fontId="9" fillId="5" borderId="11" xfId="1" applyNumberFormat="1" applyFont="1" applyFill="1" applyBorder="1" applyAlignment="1">
      <alignment horizontal="center" vertical="top" wrapText="1"/>
    </xf>
    <xf numFmtId="0" fontId="5" fillId="0" borderId="0" xfId="2" applyFill="1" applyBorder="1" applyAlignment="1" applyProtection="1">
      <alignment vertical="top"/>
      <protection locked="0"/>
    </xf>
    <xf numFmtId="0" fontId="5" fillId="0" borderId="3" xfId="2" applyFill="1" applyAlignment="1" applyProtection="1">
      <alignment vertical="top"/>
      <protection locked="0"/>
    </xf>
    <xf numFmtId="0" fontId="5" fillId="0" borderId="3" xfId="2" applyFill="1" applyAlignment="1" applyProtection="1">
      <alignment horizontal="center" vertical="center"/>
      <protection locked="0"/>
    </xf>
    <xf numFmtId="0" fontId="5" fillId="4" borderId="3" xfId="2" applyFill="1" applyAlignment="1" applyProtection="1">
      <alignment horizontal="center" vertical="top"/>
      <protection locked="0"/>
    </xf>
    <xf numFmtId="0" fontId="0" fillId="0" borderId="0" xfId="0" applyFill="1" applyBorder="1" applyAlignment="1" applyProtection="1">
      <alignment horizontal="left" vertical="top"/>
      <protection locked="0"/>
    </xf>
    <xf numFmtId="0" fontId="13" fillId="0" borderId="0" xfId="4" applyFont="1" applyFill="1" applyBorder="1" applyAlignment="1" applyProtection="1">
      <alignment vertical="top"/>
      <protection locked="0"/>
    </xf>
    <xf numFmtId="0" fontId="12" fillId="0" borderId="8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left" vertical="top"/>
      <protection locked="0"/>
    </xf>
    <xf numFmtId="0" fontId="10" fillId="0" borderId="0" xfId="0" applyFont="1" applyFill="1" applyBorder="1" applyAlignment="1" applyProtection="1">
      <alignment vertical="top"/>
      <protection locked="0"/>
    </xf>
    <xf numFmtId="0" fontId="9" fillId="0" borderId="0" xfId="0" applyFont="1" applyFill="1" applyBorder="1" applyAlignment="1" applyProtection="1">
      <alignment vertical="top" wrapText="1"/>
      <protection locked="0"/>
    </xf>
    <xf numFmtId="0" fontId="9" fillId="0" borderId="0" xfId="0" applyFont="1" applyBorder="1" applyAlignment="1" applyProtection="1">
      <alignment vertical="top"/>
      <protection locked="0"/>
    </xf>
    <xf numFmtId="0" fontId="13" fillId="0" borderId="0" xfId="3" applyFont="1" applyFill="1" applyBorder="1" applyAlignment="1" applyProtection="1">
      <alignment vertical="top"/>
      <protection locked="0"/>
    </xf>
    <xf numFmtId="0" fontId="13" fillId="0" borderId="0" xfId="3" applyFont="1" applyFill="1" applyBorder="1" applyAlignment="1" applyProtection="1">
      <alignment horizontal="left" vertical="top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1" fontId="10" fillId="0" borderId="0" xfId="0" applyNumberFormat="1" applyFont="1" applyFill="1" applyBorder="1" applyAlignment="1" applyProtection="1">
      <alignment horizontal="center" vertical="top" shrinkToFit="1"/>
      <protection locked="0"/>
    </xf>
    <xf numFmtId="0" fontId="9" fillId="0" borderId="0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164" fontId="9" fillId="0" borderId="0" xfId="1" applyNumberFormat="1" applyFont="1" applyFill="1" applyBorder="1" applyAlignment="1" applyProtection="1">
      <alignment horizontal="center" vertical="center" wrapText="1"/>
      <protection locked="0"/>
    </xf>
    <xf numFmtId="164" fontId="10" fillId="0" borderId="0" xfId="1" applyNumberFormat="1" applyFont="1" applyFill="1" applyBorder="1" applyAlignment="1" applyProtection="1">
      <alignment horizontal="left" wrapText="1"/>
      <protection locked="0"/>
    </xf>
    <xf numFmtId="0" fontId="10" fillId="0" borderId="0" xfId="0" applyFont="1" applyFill="1" applyBorder="1" applyAlignment="1" applyProtection="1">
      <alignment horizontal="left" wrapText="1"/>
      <protection locked="0"/>
    </xf>
    <xf numFmtId="0" fontId="9" fillId="0" borderId="0" xfId="0" quotePrefix="1" applyFont="1" applyFill="1" applyBorder="1" applyAlignment="1" applyProtection="1">
      <alignment horizontal="left" vertical="top" wrapText="1"/>
      <protection locked="0"/>
    </xf>
    <xf numFmtId="164" fontId="10" fillId="0" borderId="0" xfId="1" applyNumberFormat="1" applyFont="1" applyFill="1" applyBorder="1" applyAlignment="1" applyProtection="1">
      <alignment horizontal="left" vertical="top" shrinkToFit="1"/>
      <protection locked="0"/>
    </xf>
    <xf numFmtId="0" fontId="10" fillId="0" borderId="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left" vertical="top"/>
      <protection locked="0"/>
    </xf>
    <xf numFmtId="165" fontId="9" fillId="0" borderId="0" xfId="1" applyNumberFormat="1" applyFont="1" applyFill="1" applyBorder="1" applyAlignment="1" applyProtection="1">
      <alignment horizontal="center" vertical="top" wrapText="1"/>
      <protection locked="0"/>
    </xf>
    <xf numFmtId="0" fontId="15" fillId="0" borderId="0" xfId="0" applyFont="1" applyFill="1" applyBorder="1" applyAlignment="1" applyProtection="1">
      <alignment horizontal="left" vertical="top"/>
      <protection locked="0"/>
    </xf>
    <xf numFmtId="164" fontId="9" fillId="0" borderId="0" xfId="1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ill="1" applyBorder="1" applyAlignment="1" applyProtection="1">
      <alignment horizontal="center" vertical="top"/>
      <protection locked="0"/>
    </xf>
    <xf numFmtId="0" fontId="15" fillId="0" borderId="0" xfId="0" applyFont="1" applyFill="1" applyBorder="1" applyAlignment="1" applyProtection="1">
      <alignment horizontal="center" vertical="top"/>
      <protection locked="0"/>
    </xf>
    <xf numFmtId="165" fontId="15" fillId="0" borderId="0" xfId="1" applyFont="1" applyFill="1" applyBorder="1" applyAlignment="1" applyProtection="1">
      <alignment horizontal="center" vertical="top"/>
      <protection locked="0"/>
    </xf>
    <xf numFmtId="1" fontId="10" fillId="0" borderId="5" xfId="0" applyNumberFormat="1" applyFont="1" applyFill="1" applyBorder="1" applyAlignment="1" applyProtection="1">
      <alignment horizontal="center" vertical="top" shrinkToFit="1"/>
      <protection locked="0"/>
    </xf>
    <xf numFmtId="0" fontId="9" fillId="6" borderId="2" xfId="0" applyFont="1" applyFill="1" applyBorder="1" applyAlignment="1" applyProtection="1">
      <alignment vertical="top"/>
      <protection locked="0"/>
    </xf>
    <xf numFmtId="1" fontId="10" fillId="6" borderId="2" xfId="0" applyNumberFormat="1" applyFont="1" applyFill="1" applyBorder="1" applyAlignment="1" applyProtection="1">
      <alignment horizontal="center" vertical="top" shrinkToFit="1"/>
      <protection locked="0"/>
    </xf>
    <xf numFmtId="0" fontId="9" fillId="6" borderId="2" xfId="0" applyFont="1" applyFill="1" applyBorder="1" applyAlignment="1" applyProtection="1">
      <alignment horizontal="center" vertical="top" wrapText="1"/>
      <protection locked="0"/>
    </xf>
    <xf numFmtId="165" fontId="9" fillId="6" borderId="2" xfId="1" applyNumberFormat="1" applyFont="1" applyFill="1" applyBorder="1" applyAlignment="1" applyProtection="1">
      <alignment horizontal="left" vertical="top" wrapText="1"/>
      <protection locked="0"/>
    </xf>
    <xf numFmtId="165" fontId="9" fillId="6" borderId="2" xfId="1" applyFont="1" applyFill="1" applyBorder="1" applyAlignment="1" applyProtection="1">
      <alignment horizontal="left" vertical="top" wrapText="1"/>
      <protection locked="0"/>
    </xf>
    <xf numFmtId="165" fontId="10" fillId="6" borderId="2" xfId="1" applyFont="1" applyFill="1" applyBorder="1" applyAlignment="1" applyProtection="1">
      <alignment horizontal="left" vertical="center" wrapText="1"/>
      <protection locked="0"/>
    </xf>
    <xf numFmtId="165" fontId="10" fillId="6" borderId="2" xfId="1" applyFont="1" applyFill="1" applyBorder="1" applyAlignment="1" applyProtection="1">
      <alignment horizontal="left" vertical="center" wrapText="1"/>
    </xf>
    <xf numFmtId="0" fontId="9" fillId="7" borderId="2" xfId="0" applyFont="1" applyFill="1" applyBorder="1" applyAlignment="1" applyProtection="1">
      <alignment horizontal="left" vertical="top" wrapText="1"/>
      <protection locked="0"/>
    </xf>
    <xf numFmtId="165" fontId="10" fillId="6" borderId="2" xfId="1" quotePrefix="1" applyFont="1" applyFill="1" applyBorder="1" applyAlignment="1" applyProtection="1">
      <alignment horizontal="left" vertical="center" wrapText="1"/>
      <protection locked="0"/>
    </xf>
    <xf numFmtId="0" fontId="9" fillId="6" borderId="2" xfId="0" quotePrefix="1" applyFont="1" applyFill="1" applyBorder="1" applyAlignment="1" applyProtection="1">
      <alignment horizontal="left" vertical="top" wrapText="1"/>
      <protection locked="0"/>
    </xf>
    <xf numFmtId="0" fontId="9" fillId="6" borderId="2" xfId="0" applyFont="1" applyFill="1" applyBorder="1" applyAlignment="1" applyProtection="1">
      <alignment horizontal="left" vertical="top" wrapText="1"/>
      <protection locked="0"/>
    </xf>
    <xf numFmtId="0" fontId="9" fillId="6" borderId="2" xfId="0" quotePrefix="1" applyFont="1" applyFill="1" applyBorder="1" applyAlignment="1" applyProtection="1">
      <alignment horizontal="center" vertical="top" wrapText="1"/>
      <protection locked="0"/>
    </xf>
    <xf numFmtId="165" fontId="10" fillId="6" borderId="2" xfId="1" applyFont="1" applyFill="1" applyBorder="1" applyAlignment="1" applyProtection="1">
      <alignment horizontal="right" vertical="top" shrinkToFit="1"/>
      <protection locked="0"/>
    </xf>
    <xf numFmtId="165" fontId="9" fillId="6" borderId="2" xfId="1" applyFont="1" applyFill="1" applyBorder="1" applyAlignment="1" applyProtection="1">
      <alignment horizontal="left" vertical="center" wrapText="1"/>
      <protection locked="0"/>
    </xf>
    <xf numFmtId="0" fontId="10" fillId="6" borderId="2" xfId="0" applyFont="1" applyFill="1" applyBorder="1" applyAlignment="1" applyProtection="1">
      <alignment horizontal="left" vertical="top"/>
      <protection locked="0"/>
    </xf>
    <xf numFmtId="165" fontId="10" fillId="6" borderId="2" xfId="1" applyFont="1" applyFill="1" applyBorder="1" applyAlignment="1" applyProtection="1">
      <alignment horizontal="left" vertical="top"/>
      <protection locked="0"/>
    </xf>
    <xf numFmtId="1" fontId="10" fillId="8" borderId="5" xfId="0" applyNumberFormat="1" applyFont="1" applyFill="1" applyBorder="1" applyAlignment="1" applyProtection="1">
      <alignment horizontal="center" vertical="top" shrinkToFit="1"/>
      <protection locked="0"/>
    </xf>
    <xf numFmtId="0" fontId="9" fillId="8" borderId="2" xfId="0" applyFont="1" applyFill="1" applyBorder="1" applyAlignment="1" applyProtection="1">
      <alignment vertical="top"/>
      <protection locked="0"/>
    </xf>
    <xf numFmtId="1" fontId="10" fillId="8" borderId="2" xfId="0" applyNumberFormat="1" applyFont="1" applyFill="1" applyBorder="1" applyAlignment="1" applyProtection="1">
      <alignment horizontal="center" vertical="top" shrinkToFit="1"/>
      <protection locked="0"/>
    </xf>
    <xf numFmtId="0" fontId="9" fillId="8" borderId="2" xfId="0" applyFont="1" applyFill="1" applyBorder="1" applyAlignment="1" applyProtection="1">
      <alignment horizontal="center" vertical="top" wrapText="1"/>
      <protection locked="0"/>
    </xf>
    <xf numFmtId="165" fontId="9" fillId="8" borderId="2" xfId="1" applyNumberFormat="1" applyFont="1" applyFill="1" applyBorder="1" applyAlignment="1" applyProtection="1">
      <alignment horizontal="left" vertical="top" wrapText="1"/>
      <protection locked="0"/>
    </xf>
    <xf numFmtId="165" fontId="9" fillId="8" borderId="2" xfId="1" applyFont="1" applyFill="1" applyBorder="1" applyAlignment="1" applyProtection="1">
      <alignment horizontal="left" vertical="top" wrapText="1"/>
      <protection locked="0"/>
    </xf>
    <xf numFmtId="165" fontId="10" fillId="8" borderId="2" xfId="1" applyFont="1" applyFill="1" applyBorder="1" applyAlignment="1" applyProtection="1">
      <alignment horizontal="left" vertical="center" wrapText="1"/>
      <protection locked="0"/>
    </xf>
    <xf numFmtId="165" fontId="10" fillId="8" borderId="2" xfId="1" applyFont="1" applyFill="1" applyBorder="1" applyAlignment="1" applyProtection="1">
      <alignment horizontal="left" vertical="center" wrapText="1"/>
    </xf>
    <xf numFmtId="165" fontId="10" fillId="8" borderId="2" xfId="1" quotePrefix="1" applyFont="1" applyFill="1" applyBorder="1" applyAlignment="1" applyProtection="1">
      <alignment horizontal="left" vertical="center" wrapText="1"/>
      <protection locked="0"/>
    </xf>
    <xf numFmtId="0" fontId="9" fillId="8" borderId="2" xfId="0" applyFont="1" applyFill="1" applyBorder="1" applyAlignment="1" applyProtection="1">
      <alignment horizontal="left" vertical="top" wrapText="1"/>
      <protection locked="0"/>
    </xf>
    <xf numFmtId="1" fontId="10" fillId="8" borderId="12" xfId="0" applyNumberFormat="1" applyFont="1" applyFill="1" applyBorder="1" applyAlignment="1" applyProtection="1">
      <alignment horizontal="center" vertical="top" shrinkToFit="1"/>
      <protection locked="0"/>
    </xf>
    <xf numFmtId="0" fontId="9" fillId="0" borderId="0" xfId="0" quotePrefix="1" applyFont="1" applyBorder="1" applyAlignment="1" applyProtection="1">
      <alignment horizontal="left" vertical="top" wrapText="1"/>
      <protection locked="0"/>
    </xf>
    <xf numFmtId="0" fontId="9" fillId="0" borderId="0" xfId="0" quotePrefix="1" applyFont="1" applyBorder="1" applyAlignment="1">
      <alignment horizontal="left" vertical="top" wrapText="1"/>
    </xf>
    <xf numFmtId="165" fontId="9" fillId="6" borderId="5" xfId="1" applyFont="1" applyFill="1" applyBorder="1" applyAlignment="1" applyProtection="1">
      <alignment vertical="top" wrapText="1"/>
    </xf>
    <xf numFmtId="165" fontId="9" fillId="8" borderId="5" xfId="1" applyFont="1" applyFill="1" applyBorder="1" applyAlignment="1" applyProtection="1">
      <alignment vertical="top" wrapText="1"/>
    </xf>
    <xf numFmtId="165" fontId="10" fillId="6" borderId="5" xfId="1" applyFont="1" applyFill="1" applyBorder="1" applyAlignment="1" applyProtection="1">
      <alignment horizontal="left" vertical="top"/>
      <protection locked="0"/>
    </xf>
    <xf numFmtId="0" fontId="11" fillId="0" borderId="2" xfId="0" applyFont="1" applyFill="1" applyBorder="1" applyAlignment="1" applyProtection="1">
      <alignment horizontal="center" vertical="center" wrapText="1"/>
      <protection locked="0"/>
    </xf>
    <xf numFmtId="0" fontId="13" fillId="3" borderId="5" xfId="4" applyFont="1" applyBorder="1" applyAlignment="1" applyProtection="1">
      <alignment horizontal="center" vertical="top"/>
      <protection locked="0"/>
    </xf>
    <xf numFmtId="0" fontId="13" fillId="3" borderId="4" xfId="4" applyFont="1" applyBorder="1" applyAlignment="1" applyProtection="1">
      <alignment horizontal="center" vertical="top"/>
      <protection locked="0"/>
    </xf>
    <xf numFmtId="0" fontId="5" fillId="0" borderId="0" xfId="2" applyFill="1" applyBorder="1" applyAlignment="1" applyProtection="1">
      <alignment horizontal="center" vertical="top"/>
      <protection locked="0"/>
    </xf>
  </cellXfs>
  <cellStyles count="9">
    <cellStyle name="Bom" xfId="3" builtinId="26"/>
    <cellStyle name="Moeda" xfId="1" builtinId="4"/>
    <cellStyle name="Neutro" xfId="4" builtinId="28"/>
    <cellStyle name="Normal" xfId="0" builtinId="0"/>
    <cellStyle name="Normal 2" xfId="6" xr:uid="{F05D3344-78BC-485C-BB73-D4350B06B400}"/>
    <cellStyle name="Normal 2 2" xfId="7" xr:uid="{10882F75-EDEF-4305-BD81-D94AEDC57F18}"/>
    <cellStyle name="Normal 2 3" xfId="8" xr:uid="{3B2E543F-CEAB-493A-9499-E7DF17EA8771}"/>
    <cellStyle name="Normal 3" xfId="5" xr:uid="{F391CF64-5439-4C9C-8778-56E28379F07F}"/>
    <cellStyle name="Título 1" xfId="2" builtinId="16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theme="3" tint="0.79998168889431442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theme="3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theme="3" tint="0.79998168889431442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65" formatCode="_-&quot;R$&quot;* #,##0.00_-;\-&quot;R$&quot;* #,##0.00_-;_-&quot;R$&quot;* &quot;-&quot;??_-;_-@_-"/>
      <fill>
        <patternFill patternType="none">
          <fgColor indexed="64"/>
          <bgColor theme="3" tint="0.79998168889431442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theme="3" tint="0.79998168889431442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theme="3" tint="0.79998168889431442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_-&quot;R$&quot;* #,##0.00_-;\-&quot;R$&quot;* #,##0.00_-;_-&quot;R$&quot;* &quot;-&quot;??_-;_-@_-"/>
      <fill>
        <patternFill patternType="none">
          <fgColor indexed="64"/>
          <bgColor theme="3" tint="0.79998168889431442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theme="3" tint="0.79998168889431442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theme="3" tint="0.79998168889431442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theme="3" tint="0.79998168889431442"/>
        </patternFill>
      </fill>
      <alignment horizontal="center" vertical="top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theme="3" tint="0.79998168889431442"/>
        </patternFill>
      </fill>
      <alignment horizontal="center" vertical="top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theme="3" tint="0.79998168889431442"/>
        </patternFill>
      </fill>
      <alignment horizontal="center" vertical="top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theme="3" tint="0.79998168889431442"/>
        </patternFill>
      </fill>
      <alignment horizontal="center" vertical="top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theme="3" tint="0.79998168889431442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/>
      </border>
      <protection locked="0" hidden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1FDB8DF-1519-4372-8EFF-BC8A49762E0B}" name="Tabela44" displayName="Tabela44" ref="A3:O40" totalsRowShown="0" headerRowDxfId="19" dataDxfId="17" headerRowBorderDxfId="18" tableBorderDxfId="16" totalsRowBorderDxfId="15" dataCellStyle="Moeda">
  <tableColumns count="15">
    <tableColumn id="1" xr3:uid="{F5923918-14AF-42AF-8895-D73B1ADE02EF}" name="Nº  de ordem" dataDxfId="14"/>
    <tableColumn id="2" xr3:uid="{8B263085-3E5D-4FCD-A1B5-2476A115CEEA}" name="Funcionário" dataDxfId="13"/>
    <tableColumn id="3" xr3:uid="{37E2A8FC-769A-47F5-9E80-A71CE12BF403}" name="NÍVEL (ATA)" dataDxfId="12"/>
    <tableColumn id="23" xr3:uid="{887AE689-B227-49AB-8AC6-A0432A32F5BF}" name="NÍVEL (MERECIMENTO)" dataDxfId="11"/>
    <tableColumn id="4" xr3:uid="{BC462F50-076A-47E6-B31C-F6898C4A69DF}" name="Status" dataDxfId="10"/>
    <tableColumn id="5" xr3:uid="{5C20303B-87A8-4106-8AB5-0EB70EBC8559}" name="C/H" dataDxfId="9"/>
    <tableColumn id="6" xr3:uid="{BCE9455D-16EF-4B8E-94BA-F2030CDA65EE}" name="Cargo / Função" dataDxfId="8"/>
    <tableColumn id="22" xr3:uid="{1FC729DA-5D23-44E2-9A98-76EB952C8D0F}" name="Vinculo" dataDxfId="7"/>
    <tableColumn id="7" xr3:uid="{34C9F3CC-D942-4E44-8FE3-72E85942AEEC}" name="Salario Base" dataDxfId="6" dataCellStyle="Moeda"/>
    <tableColumn id="20" xr3:uid="{B1EDD25A-1964-4762-BC4A-EEC33F48C0FE}" name="Outras Verbas " dataDxfId="5" dataCellStyle="Moeda"/>
    <tableColumn id="8" xr3:uid="{D96B2A36-940E-41E2-B4D1-837286F40B32}" name="Gratificação" dataDxfId="4" dataCellStyle="Moeda"/>
    <tableColumn id="9" xr3:uid="{97DAA29C-C181-40C6-B248-2C65323CE90B}" name="Salario Bruto" dataDxfId="3" dataCellStyle="Moeda">
      <calculatedColumnFormula>SUM(Tabela44[[#This Row],[Salario Base]:[Gratificação]])</calculatedColumnFormula>
    </tableColumn>
    <tableColumn id="24" xr3:uid="{CFA6E76E-36D8-40E7-B5A6-410B20A57BC1}" name="Descontos" dataDxfId="2" dataCellStyle="Moeda"/>
    <tableColumn id="17" xr3:uid="{A3BE8A6E-1FF6-4D82-AC5D-12931D3A1FBA}" name="Salario Liquido" dataDxfId="1" dataCellStyle="Moeda">
      <calculatedColumnFormula>SUM(#REF!)</calculatedColumnFormula>
    </tableColumn>
    <tableColumn id="10" xr3:uid="{A10B9EE7-9333-4B1E-B8E1-E3C0186584CE}" name="Coluna1" dataDxfId="0" dataCellStyle="Moed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A21495-AB5F-4122-9D7D-DFCF83C903CC}">
  <sheetPr>
    <pageSetUpPr fitToPage="1"/>
  </sheetPr>
  <dimension ref="A1:AS180"/>
  <sheetViews>
    <sheetView tabSelected="1" zoomScaleNormal="100" workbookViewId="0">
      <selection activeCell="N39" sqref="N39"/>
    </sheetView>
  </sheetViews>
  <sheetFormatPr defaultColWidth="9" defaultRowHeight="12.75" x14ac:dyDescent="0.2"/>
  <cols>
    <col min="1" max="1" width="8" bestFit="1" customWidth="1"/>
    <col min="2" max="2" width="49" customWidth="1"/>
    <col min="3" max="3" width="9.83203125" customWidth="1"/>
    <col min="4" max="4" width="18" customWidth="1"/>
    <col min="5" max="5" width="16" customWidth="1"/>
    <col min="6" max="6" width="13.5" customWidth="1"/>
    <col min="7" max="7" width="31.33203125" customWidth="1"/>
    <col min="8" max="8" width="20.5" customWidth="1"/>
    <col min="9" max="9" width="15.33203125" customWidth="1"/>
    <col min="10" max="10" width="14.83203125" customWidth="1"/>
    <col min="11" max="11" width="15.33203125" bestFit="1" customWidth="1"/>
    <col min="12" max="12" width="21.83203125" customWidth="1"/>
    <col min="13" max="13" width="18" customWidth="1"/>
    <col min="14" max="14" width="17.83203125" bestFit="1" customWidth="1"/>
  </cols>
  <sheetData>
    <row r="1" spans="1:45" ht="20.25" thickBot="1" x14ac:dyDescent="0.25">
      <c r="A1" s="84" t="s">
        <v>51</v>
      </c>
      <c r="B1" s="84"/>
      <c r="C1" s="84"/>
      <c r="D1" s="84"/>
      <c r="E1" s="84"/>
      <c r="F1" s="16"/>
      <c r="G1" s="17" t="s">
        <v>38</v>
      </c>
      <c r="H1" s="17" t="s">
        <v>93</v>
      </c>
      <c r="I1" s="17">
        <v>2022</v>
      </c>
      <c r="J1" s="17"/>
      <c r="K1" s="18"/>
      <c r="L1" s="19"/>
      <c r="M1" s="19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</row>
    <row r="2" spans="1:45" ht="15.75" thickTop="1" x14ac:dyDescent="0.2">
      <c r="A2" s="82" t="s">
        <v>83</v>
      </c>
      <c r="B2" s="83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</row>
    <row r="3" spans="1:45" ht="48" customHeight="1" x14ac:dyDescent="0.2">
      <c r="A3" s="22" t="s">
        <v>28</v>
      </c>
      <c r="B3" s="23" t="s">
        <v>36</v>
      </c>
      <c r="C3" s="23" t="s">
        <v>48</v>
      </c>
      <c r="D3" s="23" t="s">
        <v>49</v>
      </c>
      <c r="E3" s="23" t="s">
        <v>37</v>
      </c>
      <c r="F3" s="23" t="s">
        <v>29</v>
      </c>
      <c r="G3" s="23" t="s">
        <v>50</v>
      </c>
      <c r="H3" s="23" t="s">
        <v>74</v>
      </c>
      <c r="I3" s="23" t="s">
        <v>73</v>
      </c>
      <c r="J3" s="23" t="s">
        <v>75</v>
      </c>
      <c r="K3" s="23" t="s">
        <v>34</v>
      </c>
      <c r="L3" s="23" t="s">
        <v>76</v>
      </c>
      <c r="M3" s="24" t="s">
        <v>81</v>
      </c>
      <c r="N3" s="24" t="s">
        <v>77</v>
      </c>
      <c r="O3" s="81" t="s">
        <v>90</v>
      </c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</row>
    <row r="4" spans="1:45" x14ac:dyDescent="0.2">
      <c r="A4" s="48">
        <v>1</v>
      </c>
      <c r="B4" s="49" t="s">
        <v>1</v>
      </c>
      <c r="C4" s="50">
        <v>2</v>
      </c>
      <c r="D4" s="50" t="s">
        <v>47</v>
      </c>
      <c r="E4" s="50" t="s">
        <v>27</v>
      </c>
      <c r="F4" s="50">
        <v>6</v>
      </c>
      <c r="G4" s="51" t="s">
        <v>2</v>
      </c>
      <c r="H4" s="51" t="s">
        <v>78</v>
      </c>
      <c r="I4" s="52"/>
      <c r="J4" s="53"/>
      <c r="K4" s="54"/>
      <c r="L4" s="55">
        <f>SUM(Tabela44[[#This Row],[Salario Base]:[Gratificação]])</f>
        <v>0</v>
      </c>
      <c r="M4" s="54"/>
      <c r="N4" s="78">
        <f>Tabela44[[#This Row],[Salario Bruto]]-Tabela44[[#This Row],[Descontos]]</f>
        <v>0</v>
      </c>
      <c r="O4" s="54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</row>
    <row r="5" spans="1:45" x14ac:dyDescent="0.2">
      <c r="A5" s="65">
        <v>2</v>
      </c>
      <c r="B5" s="66" t="s">
        <v>39</v>
      </c>
      <c r="C5" s="67">
        <v>2</v>
      </c>
      <c r="D5" s="67"/>
      <c r="E5" s="67" t="s">
        <v>44</v>
      </c>
      <c r="F5" s="67">
        <v>6</v>
      </c>
      <c r="G5" s="68" t="s">
        <v>2</v>
      </c>
      <c r="H5" s="68" t="str">
        <f>H4</f>
        <v>CONCURSADO</v>
      </c>
      <c r="I5" s="69">
        <v>1727.57</v>
      </c>
      <c r="J5" s="70">
        <v>172.76</v>
      </c>
      <c r="K5" s="71">
        <v>1200</v>
      </c>
      <c r="L5" s="72">
        <f>SUM(Tabela44[[#This Row],[Salario Base]:[Gratificação]])</f>
        <v>3100.33</v>
      </c>
      <c r="M5" s="71">
        <v>303.33</v>
      </c>
      <c r="N5" s="79">
        <f>Tabela44[[#This Row],[Salario Bruto]]-Tabela44[[#This Row],[Descontos]]</f>
        <v>2797</v>
      </c>
      <c r="O5" s="71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</row>
    <row r="6" spans="1:45" s="7" customFormat="1" x14ac:dyDescent="0.2">
      <c r="A6" s="48">
        <v>3</v>
      </c>
      <c r="B6" s="56" t="s">
        <v>30</v>
      </c>
      <c r="C6" s="50"/>
      <c r="D6" s="50"/>
      <c r="E6" s="50" t="s">
        <v>27</v>
      </c>
      <c r="F6" s="50"/>
      <c r="G6" s="51" t="s">
        <v>84</v>
      </c>
      <c r="H6" s="51" t="s">
        <v>79</v>
      </c>
      <c r="I6" s="52">
        <v>4226.54</v>
      </c>
      <c r="J6" s="53"/>
      <c r="K6" s="54"/>
      <c r="L6" s="55">
        <f>SUM(Tabela44[[#This Row],[Salario Base]:[Gratificação]])</f>
        <v>4226.54</v>
      </c>
      <c r="M6" s="54">
        <v>670.16</v>
      </c>
      <c r="N6" s="78">
        <f>Tabela44[[#This Row],[Salario Bruto]]-Tabela44[[#This Row],[Descontos]]</f>
        <v>3556.38</v>
      </c>
      <c r="O6" s="57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</row>
    <row r="7" spans="1:45" s="7" customFormat="1" x14ac:dyDescent="0.2">
      <c r="A7" s="65">
        <v>4</v>
      </c>
      <c r="B7" s="66" t="s">
        <v>80</v>
      </c>
      <c r="C7" s="67"/>
      <c r="D7" s="67"/>
      <c r="E7" s="67" t="s">
        <v>27</v>
      </c>
      <c r="F7" s="67"/>
      <c r="G7" s="68" t="s">
        <v>85</v>
      </c>
      <c r="H7" s="68" t="str">
        <f>H6</f>
        <v>COMISSIONADO</v>
      </c>
      <c r="I7" s="69">
        <v>4226.54</v>
      </c>
      <c r="J7" s="70"/>
      <c r="K7" s="71"/>
      <c r="L7" s="72">
        <f>SUM(Tabela44[[#This Row],[Salario Base]:[Gratificação]])</f>
        <v>4226.54</v>
      </c>
      <c r="M7" s="71">
        <v>646.46</v>
      </c>
      <c r="N7" s="79">
        <f>Tabela44[[#This Row],[Salario Bruto]]-Tabela44[[#This Row],[Descontos]]</f>
        <v>3580.08</v>
      </c>
      <c r="O7" s="73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</row>
    <row r="8" spans="1:45" s="7" customFormat="1" x14ac:dyDescent="0.2">
      <c r="A8" s="48">
        <v>5</v>
      </c>
      <c r="B8" s="49" t="s">
        <v>92</v>
      </c>
      <c r="C8" s="50"/>
      <c r="D8" s="50"/>
      <c r="E8" s="50" t="s">
        <v>27</v>
      </c>
      <c r="F8" s="50"/>
      <c r="G8" s="51" t="s">
        <v>85</v>
      </c>
      <c r="H8" s="51" t="str">
        <f>H7</f>
        <v>COMISSIONADO</v>
      </c>
      <c r="I8" s="52">
        <v>4226.54</v>
      </c>
      <c r="J8" s="53">
        <v>1690.62</v>
      </c>
      <c r="K8" s="54"/>
      <c r="L8" s="55">
        <f>SUM(Tabela44[[#This Row],[Salario Base]:[Gratificação]])</f>
        <v>5917.16</v>
      </c>
      <c r="M8" s="54">
        <v>1239.67</v>
      </c>
      <c r="N8" s="78">
        <f>Tabela44[[#This Row],[Salario Bruto]]-Tabela44[[#This Row],[Descontos]]</f>
        <v>4677.49</v>
      </c>
      <c r="O8" s="57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</row>
    <row r="9" spans="1:45" s="7" customFormat="1" x14ac:dyDescent="0.2">
      <c r="A9" s="65">
        <v>6</v>
      </c>
      <c r="B9" s="66" t="s">
        <v>3</v>
      </c>
      <c r="C9" s="67">
        <v>20</v>
      </c>
      <c r="D9" s="67" t="s">
        <v>47</v>
      </c>
      <c r="E9" s="67" t="s">
        <v>27</v>
      </c>
      <c r="F9" s="67">
        <v>6</v>
      </c>
      <c r="G9" s="68" t="s">
        <v>4</v>
      </c>
      <c r="H9" s="68" t="str">
        <f>H4</f>
        <v>CONCURSADO</v>
      </c>
      <c r="I9" s="69">
        <v>6796.46</v>
      </c>
      <c r="J9" s="70"/>
      <c r="K9" s="71"/>
      <c r="L9" s="72">
        <f>SUM(Tabela44[[#This Row],[Salario Base]:[Gratificação]])</f>
        <v>6796.46</v>
      </c>
      <c r="M9" s="71">
        <v>2153.2399999999998</v>
      </c>
      <c r="N9" s="79">
        <f>Tabela44[[#This Row],[Salario Bruto]]-Tabela44[[#This Row],[Descontos]]</f>
        <v>4643.22</v>
      </c>
      <c r="O9" s="73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</row>
    <row r="10" spans="1:45" x14ac:dyDescent="0.2">
      <c r="A10" s="48">
        <v>7</v>
      </c>
      <c r="B10" s="58" t="s">
        <v>60</v>
      </c>
      <c r="C10" s="50"/>
      <c r="D10" s="50"/>
      <c r="E10" s="50" t="s">
        <v>27</v>
      </c>
      <c r="F10" s="50"/>
      <c r="G10" s="51" t="s">
        <v>85</v>
      </c>
      <c r="H10" s="51" t="str">
        <f>H6</f>
        <v>COMISSIONADO</v>
      </c>
      <c r="I10" s="52">
        <v>4226.54</v>
      </c>
      <c r="J10" s="53"/>
      <c r="K10" s="54"/>
      <c r="L10" s="55">
        <f>SUM(Tabela44[[#This Row],[Salario Base]:[Gratificação]])</f>
        <v>4226.54</v>
      </c>
      <c r="M10" s="54">
        <v>646.46</v>
      </c>
      <c r="N10" s="78">
        <f>Tabela44[[#This Row],[Salario Bruto]]-Tabela44[[#This Row],[Descontos]]</f>
        <v>3580.08</v>
      </c>
      <c r="O10" s="54"/>
      <c r="P10" s="76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</row>
    <row r="11" spans="1:45" x14ac:dyDescent="0.2">
      <c r="A11" s="65">
        <v>8</v>
      </c>
      <c r="B11" s="66" t="s">
        <v>5</v>
      </c>
      <c r="C11" s="67">
        <v>0</v>
      </c>
      <c r="D11" s="67"/>
      <c r="E11" s="67" t="s">
        <v>44</v>
      </c>
      <c r="F11" s="67">
        <v>6</v>
      </c>
      <c r="G11" s="68" t="s">
        <v>4</v>
      </c>
      <c r="H11" s="68" t="str">
        <f>H4</f>
        <v>CONCURSADO</v>
      </c>
      <c r="I11" s="69">
        <v>0</v>
      </c>
      <c r="J11" s="70"/>
      <c r="K11" s="70"/>
      <c r="L11" s="72">
        <f>SUM(Tabela44[[#This Row],[Salario Base]:[Gratificação]])</f>
        <v>0</v>
      </c>
      <c r="M11" s="71"/>
      <c r="N11" s="79">
        <f>Tabela44[[#This Row],[Salario Bruto]]-Tabela44[[#This Row],[Descontos]]</f>
        <v>0</v>
      </c>
      <c r="O11" s="71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</row>
    <row r="12" spans="1:45" ht="16.5" customHeight="1" x14ac:dyDescent="0.2">
      <c r="A12" s="48">
        <v>9</v>
      </c>
      <c r="B12" s="49" t="s">
        <v>6</v>
      </c>
      <c r="C12" s="50">
        <v>11</v>
      </c>
      <c r="D12" s="50" t="s">
        <v>47</v>
      </c>
      <c r="E12" s="50" t="s">
        <v>27</v>
      </c>
      <c r="F12" s="50">
        <v>6</v>
      </c>
      <c r="G12" s="51" t="s">
        <v>65</v>
      </c>
      <c r="H12" s="51" t="str">
        <f>H11</f>
        <v>CONCURSADO</v>
      </c>
      <c r="I12" s="52">
        <v>4226.54</v>
      </c>
      <c r="J12" s="53"/>
      <c r="K12" s="54"/>
      <c r="L12" s="55">
        <f>SUM(Tabela44[[#This Row],[Salario Base]:[Gratificação]])</f>
        <v>4226.54</v>
      </c>
      <c r="M12" s="54">
        <v>1159.3</v>
      </c>
      <c r="N12" s="78">
        <f>Tabela44[[#This Row],[Salario Bruto]]-Tabela44[[#This Row],[Descontos]]</f>
        <v>3067.24</v>
      </c>
      <c r="O12" s="54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</row>
    <row r="13" spans="1:45" x14ac:dyDescent="0.2">
      <c r="A13" s="65">
        <v>10</v>
      </c>
      <c r="B13" s="66" t="s">
        <v>42</v>
      </c>
      <c r="C13" s="67">
        <v>1</v>
      </c>
      <c r="D13" s="67" t="s">
        <v>47</v>
      </c>
      <c r="E13" s="67" t="s">
        <v>27</v>
      </c>
      <c r="F13" s="67">
        <v>6</v>
      </c>
      <c r="G13" s="68" t="s">
        <v>4</v>
      </c>
      <c r="H13" s="68" t="str">
        <f>H12</f>
        <v>CONCURSADO</v>
      </c>
      <c r="I13" s="69">
        <v>1554.81</v>
      </c>
      <c r="J13" s="70">
        <v>155.47999999999999</v>
      </c>
      <c r="K13" s="71">
        <v>1200</v>
      </c>
      <c r="L13" s="72">
        <f>SUM(Tabela44[[#This Row],[Salario Base]:[Gratificação]])</f>
        <v>2910.29</v>
      </c>
      <c r="M13" s="71">
        <v>271.19</v>
      </c>
      <c r="N13" s="79">
        <f>Tabela44[[#This Row],[Salario Bruto]]-Tabela44[[#This Row],[Descontos]]</f>
        <v>2639.1</v>
      </c>
      <c r="O13" s="71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</row>
    <row r="14" spans="1:45" x14ac:dyDescent="0.2">
      <c r="A14" s="48">
        <v>11</v>
      </c>
      <c r="B14" s="59" t="s">
        <v>0</v>
      </c>
      <c r="C14" s="50"/>
      <c r="D14" s="50"/>
      <c r="E14" s="50" t="s">
        <v>27</v>
      </c>
      <c r="F14" s="50"/>
      <c r="G14" s="51" t="s">
        <v>85</v>
      </c>
      <c r="H14" s="51" t="str">
        <f>H6</f>
        <v>COMISSIONADO</v>
      </c>
      <c r="I14" s="52">
        <v>4226.54</v>
      </c>
      <c r="J14" s="53"/>
      <c r="K14" s="54"/>
      <c r="L14" s="55">
        <f>SUM(Tabela44[[#This Row],[Salario Base]:[Gratificação]])</f>
        <v>4226.54</v>
      </c>
      <c r="M14" s="54">
        <v>2169.44</v>
      </c>
      <c r="N14" s="78">
        <f>Tabela44[[#This Row],[Salario Bruto]]-Tabela44[[#This Row],[Descontos]]</f>
        <v>2057.1</v>
      </c>
      <c r="O14" s="54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</row>
    <row r="15" spans="1:45" x14ac:dyDescent="0.2">
      <c r="A15" s="65">
        <v>12</v>
      </c>
      <c r="B15" s="66" t="s">
        <v>7</v>
      </c>
      <c r="C15" s="67">
        <v>11</v>
      </c>
      <c r="D15" s="67"/>
      <c r="E15" s="67" t="s">
        <v>40</v>
      </c>
      <c r="F15" s="67">
        <v>6</v>
      </c>
      <c r="G15" s="68" t="s">
        <v>4</v>
      </c>
      <c r="H15" s="68" t="str">
        <f>H4</f>
        <v>CONCURSADO</v>
      </c>
      <c r="I15" s="69">
        <v>2633.09</v>
      </c>
      <c r="J15" s="70"/>
      <c r="K15" s="70"/>
      <c r="L15" s="72">
        <f>SUM(Tabela44[[#This Row],[Salario Base]:[Gratificação]])</f>
        <v>2633.09</v>
      </c>
      <c r="M15" s="71">
        <v>262.77</v>
      </c>
      <c r="N15" s="79">
        <f>Tabela44[[#This Row],[Salario Bruto]]-Tabela44[[#This Row],[Descontos]]</f>
        <v>2370.3200000000002</v>
      </c>
      <c r="O15" s="71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</row>
    <row r="16" spans="1:45" x14ac:dyDescent="0.2">
      <c r="A16" s="48">
        <v>13</v>
      </c>
      <c r="B16" s="49" t="s">
        <v>8</v>
      </c>
      <c r="C16" s="50" t="s">
        <v>47</v>
      </c>
      <c r="D16" s="50" t="s">
        <v>47</v>
      </c>
      <c r="E16" s="50" t="s">
        <v>27</v>
      </c>
      <c r="F16" s="50">
        <v>6</v>
      </c>
      <c r="G16" s="51" t="s">
        <v>9</v>
      </c>
      <c r="H16" s="51" t="str">
        <f>H4</f>
        <v>CONCURSADO</v>
      </c>
      <c r="I16" s="52">
        <v>823.3</v>
      </c>
      <c r="J16" s="53">
        <v>7222.24</v>
      </c>
      <c r="K16" s="54">
        <v>1200</v>
      </c>
      <c r="L16" s="55">
        <f>SUM(Tabela44[[#This Row],[Salario Base]:[Gratificação]])</f>
        <v>9245.5400000000009</v>
      </c>
      <c r="M16" s="54">
        <v>6967.2</v>
      </c>
      <c r="N16" s="78">
        <f>Tabela44[[#This Row],[Salario Bruto]]-Tabela44[[#This Row],[Descontos]]</f>
        <v>2278.3400000000011</v>
      </c>
      <c r="O16" s="54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</row>
    <row r="17" spans="1:34" x14ac:dyDescent="0.2">
      <c r="A17" s="65">
        <v>14</v>
      </c>
      <c r="B17" s="74" t="s">
        <v>64</v>
      </c>
      <c r="C17" s="67"/>
      <c r="D17" s="67"/>
      <c r="E17" s="67" t="s">
        <v>27</v>
      </c>
      <c r="F17" s="67"/>
      <c r="G17" s="68" t="s">
        <v>86</v>
      </c>
      <c r="H17" s="68" t="str">
        <f>H6</f>
        <v>COMISSIONADO</v>
      </c>
      <c r="I17" s="69">
        <v>4226.54</v>
      </c>
      <c r="J17" s="70"/>
      <c r="K17" s="71"/>
      <c r="L17" s="72">
        <f>SUM(Tabela44[[#This Row],[Salario Base]:[Gratificação]])</f>
        <v>4226.54</v>
      </c>
      <c r="M17" s="71">
        <v>646.46</v>
      </c>
      <c r="N17" s="79">
        <f>Tabela44[[#This Row],[Salario Bruto]]-Tabela44[[#This Row],[Descontos]]</f>
        <v>3580.08</v>
      </c>
      <c r="O17" s="71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</row>
    <row r="18" spans="1:34" x14ac:dyDescent="0.2">
      <c r="A18" s="48">
        <v>15</v>
      </c>
      <c r="B18" s="49" t="s">
        <v>10</v>
      </c>
      <c r="C18" s="50">
        <v>13</v>
      </c>
      <c r="D18" s="50" t="s">
        <v>47</v>
      </c>
      <c r="E18" s="50" t="s">
        <v>27</v>
      </c>
      <c r="F18" s="50">
        <v>6</v>
      </c>
      <c r="G18" s="51" t="s">
        <v>11</v>
      </c>
      <c r="H18" s="51" t="str">
        <f>H4</f>
        <v>CONCURSADO</v>
      </c>
      <c r="I18" s="52">
        <v>3702.12</v>
      </c>
      <c r="J18" s="53">
        <v>1369.78</v>
      </c>
      <c r="K18" s="54"/>
      <c r="L18" s="55">
        <f>SUM(Tabela44[[#This Row],[Salario Base]:[Gratificação]])</f>
        <v>5071.8999999999996</v>
      </c>
      <c r="M18" s="54">
        <v>1977.43</v>
      </c>
      <c r="N18" s="78">
        <f>Tabela44[[#This Row],[Salario Bruto]]-Tabela44[[#This Row],[Descontos]]</f>
        <v>3094.4699999999993</v>
      </c>
      <c r="O18" s="54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</row>
    <row r="19" spans="1:34" x14ac:dyDescent="0.2">
      <c r="A19" s="65">
        <v>16</v>
      </c>
      <c r="B19" s="66" t="s">
        <v>12</v>
      </c>
      <c r="C19" s="67">
        <v>14</v>
      </c>
      <c r="D19" s="67" t="s">
        <v>47</v>
      </c>
      <c r="E19" s="67" t="s">
        <v>27</v>
      </c>
      <c r="F19" s="67">
        <v>6</v>
      </c>
      <c r="G19" s="68" t="s">
        <v>66</v>
      </c>
      <c r="H19" s="68" t="str">
        <f>H18</f>
        <v>CONCURSADO</v>
      </c>
      <c r="I19" s="69">
        <v>3842.08</v>
      </c>
      <c r="J19" s="70">
        <v>499.47</v>
      </c>
      <c r="K19" s="71">
        <v>1200</v>
      </c>
      <c r="L19" s="72">
        <f>SUM(Tabela44[[#This Row],[Salario Base]:[Gratificação]])</f>
        <v>5541.55</v>
      </c>
      <c r="M19" s="71">
        <v>918.43</v>
      </c>
      <c r="N19" s="79">
        <f>Tabela44[[#This Row],[Salario Bruto]]-Tabela44[[#This Row],[Descontos]]</f>
        <v>4623.12</v>
      </c>
      <c r="O19" s="71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</row>
    <row r="20" spans="1:34" x14ac:dyDescent="0.2">
      <c r="A20" s="48">
        <v>18</v>
      </c>
      <c r="B20" s="49" t="s">
        <v>13</v>
      </c>
      <c r="C20" s="50">
        <v>16</v>
      </c>
      <c r="D20" s="50" t="s">
        <v>47</v>
      </c>
      <c r="E20" s="50" t="s">
        <v>27</v>
      </c>
      <c r="F20" s="50">
        <v>6</v>
      </c>
      <c r="G20" s="51" t="s">
        <v>14</v>
      </c>
      <c r="H20" s="60" t="str">
        <f>H16</f>
        <v>CONCURSADO</v>
      </c>
      <c r="I20" s="52">
        <v>3116</v>
      </c>
      <c r="J20" s="53"/>
      <c r="K20" s="61"/>
      <c r="L20" s="55">
        <f>SUM(Tabela44[[#This Row],[Salario Base]:[Gratificação]])</f>
        <v>3116</v>
      </c>
      <c r="M20" s="54">
        <v>1423.21</v>
      </c>
      <c r="N20" s="78">
        <f>Tabela44[[#This Row],[Salario Bruto]]-Tabela44[[#This Row],[Descontos]]</f>
        <v>1692.79</v>
      </c>
      <c r="O20" s="54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</row>
    <row r="21" spans="1:34" x14ac:dyDescent="0.2">
      <c r="A21" s="65">
        <v>19</v>
      </c>
      <c r="B21" s="66" t="s">
        <v>15</v>
      </c>
      <c r="C21" s="67">
        <v>33</v>
      </c>
      <c r="D21" s="67" t="s">
        <v>47</v>
      </c>
      <c r="E21" s="67" t="s">
        <v>27</v>
      </c>
      <c r="F21" s="67">
        <v>6</v>
      </c>
      <c r="G21" s="68" t="s">
        <v>82</v>
      </c>
      <c r="H21" s="68" t="str">
        <f>H20</f>
        <v>CONCURSADO</v>
      </c>
      <c r="I21" s="69">
        <v>10152.73</v>
      </c>
      <c r="J21" s="70"/>
      <c r="K21" s="71">
        <v>1200</v>
      </c>
      <c r="L21" s="72">
        <f>SUM(Tabela44[[#This Row],[Salario Base]:[Gratificação]])</f>
        <v>11352.73</v>
      </c>
      <c r="M21" s="71">
        <v>4344.6899999999996</v>
      </c>
      <c r="N21" s="79">
        <f>Tabela44[[#This Row],[Salario Bruto]]-Tabela44[[#This Row],[Descontos]]</f>
        <v>7008.04</v>
      </c>
      <c r="O21" s="71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H21" t="s">
        <v>91</v>
      </c>
    </row>
    <row r="22" spans="1:34" x14ac:dyDescent="0.2">
      <c r="A22" s="48">
        <v>20</v>
      </c>
      <c r="B22" s="59" t="s">
        <v>32</v>
      </c>
      <c r="C22" s="50"/>
      <c r="D22" s="50"/>
      <c r="E22" s="50" t="s">
        <v>27</v>
      </c>
      <c r="F22" s="50"/>
      <c r="G22" s="51" t="s">
        <v>85</v>
      </c>
      <c r="H22" s="51" t="str">
        <f>H10</f>
        <v>COMISSIONADO</v>
      </c>
      <c r="I22" s="52">
        <v>4226.54</v>
      </c>
      <c r="J22" s="53"/>
      <c r="K22" s="54"/>
      <c r="L22" s="55">
        <f>SUM(Tabela44[[#This Row],[Salario Base]:[Gratificação]])</f>
        <v>4226.54</v>
      </c>
      <c r="M22" s="54">
        <v>1614.17</v>
      </c>
      <c r="N22" s="78">
        <f>Tabela44[[#This Row],[Salario Bruto]]-Tabela44[[#This Row],[Descontos]]</f>
        <v>2612.37</v>
      </c>
      <c r="O22" s="54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</row>
    <row r="23" spans="1:34" x14ac:dyDescent="0.2">
      <c r="A23" s="65">
        <v>21</v>
      </c>
      <c r="B23" s="74" t="s">
        <v>62</v>
      </c>
      <c r="C23" s="67"/>
      <c r="D23" s="67"/>
      <c r="E23" s="67" t="s">
        <v>27</v>
      </c>
      <c r="F23" s="67"/>
      <c r="G23" s="68" t="s">
        <v>85</v>
      </c>
      <c r="H23" s="68" t="str">
        <f>H22</f>
        <v>COMISSIONADO</v>
      </c>
      <c r="I23" s="69">
        <v>4226.54</v>
      </c>
      <c r="J23" s="70"/>
      <c r="K23" s="71"/>
      <c r="L23" s="72">
        <f>SUM(Tabela44[[#This Row],[Salario Base]:[Gratificação]])</f>
        <v>4226.54</v>
      </c>
      <c r="M23" s="71">
        <v>646.46</v>
      </c>
      <c r="N23" s="79">
        <f>Tabela44[[#This Row],[Salario Bruto]]-Tabela44[[#This Row],[Descontos]]</f>
        <v>3580.08</v>
      </c>
      <c r="O23" s="71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</row>
    <row r="24" spans="1:34" x14ac:dyDescent="0.2">
      <c r="A24" s="48">
        <v>22</v>
      </c>
      <c r="B24" s="49" t="s">
        <v>16</v>
      </c>
      <c r="C24" s="50">
        <v>12</v>
      </c>
      <c r="D24" s="50" t="s">
        <v>47</v>
      </c>
      <c r="E24" s="50" t="s">
        <v>27</v>
      </c>
      <c r="F24" s="50">
        <v>6</v>
      </c>
      <c r="G24" s="51" t="s">
        <v>17</v>
      </c>
      <c r="H24" s="51" t="str">
        <f>H20</f>
        <v>CONCURSADO</v>
      </c>
      <c r="I24" s="52">
        <v>3353.23</v>
      </c>
      <c r="J24" s="53"/>
      <c r="K24" s="54">
        <v>800</v>
      </c>
      <c r="L24" s="55">
        <f>SUM(Tabela44[[#This Row],[Salario Base]:[Gratificação]])</f>
        <v>4153.2299999999996</v>
      </c>
      <c r="M24" s="54">
        <v>1209.22</v>
      </c>
      <c r="N24" s="78">
        <f>Tabela44[[#This Row],[Salario Bruto]]-Tabela44[[#This Row],[Descontos]]</f>
        <v>2944.0099999999993</v>
      </c>
      <c r="O24" s="54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</row>
    <row r="25" spans="1:34" x14ac:dyDescent="0.2">
      <c r="A25" s="65">
        <v>23</v>
      </c>
      <c r="B25" s="66" t="s">
        <v>18</v>
      </c>
      <c r="C25" s="67">
        <v>14</v>
      </c>
      <c r="D25" s="67"/>
      <c r="E25" s="67" t="s">
        <v>52</v>
      </c>
      <c r="F25" s="67">
        <v>6</v>
      </c>
      <c r="G25" s="68" t="s">
        <v>9</v>
      </c>
      <c r="H25" s="68" t="str">
        <f t="shared" ref="H25:H30" si="0">H24</f>
        <v>CONCURSADO</v>
      </c>
      <c r="I25" s="70">
        <v>3842.08</v>
      </c>
      <c r="J25" s="70"/>
      <c r="K25" s="71"/>
      <c r="L25" s="72">
        <f>SUM(Tabela44[[#This Row],[Salario Base]:[Gratificação]])</f>
        <v>3842.08</v>
      </c>
      <c r="M25" s="71">
        <v>539.46</v>
      </c>
      <c r="N25" s="79">
        <f>Tabela44[[#This Row],[Salario Bruto]]-Tabela44[[#This Row],[Descontos]]</f>
        <v>3302.62</v>
      </c>
      <c r="O25" s="71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</row>
    <row r="26" spans="1:34" ht="15.75" customHeight="1" x14ac:dyDescent="0.2">
      <c r="A26" s="48">
        <v>24</v>
      </c>
      <c r="B26" s="49" t="s">
        <v>19</v>
      </c>
      <c r="C26" s="50">
        <v>11</v>
      </c>
      <c r="D26" s="50" t="s">
        <v>47</v>
      </c>
      <c r="E26" s="50" t="s">
        <v>27</v>
      </c>
      <c r="F26" s="50">
        <v>6</v>
      </c>
      <c r="G26" s="51" t="s">
        <v>67</v>
      </c>
      <c r="H26" s="51" t="str">
        <f t="shared" si="0"/>
        <v>CONCURSADO</v>
      </c>
      <c r="I26" s="53">
        <v>4226.54</v>
      </c>
      <c r="J26" s="53"/>
      <c r="K26" s="54"/>
      <c r="L26" s="55">
        <f>SUM(Tabela44[[#This Row],[Salario Base]:[Gratificação]])</f>
        <v>4226.54</v>
      </c>
      <c r="M26" s="54">
        <v>813.1</v>
      </c>
      <c r="N26" s="78">
        <f>Tabela44[[#This Row],[Salario Bruto]]-Tabela44[[#This Row],[Descontos]]</f>
        <v>3413.44</v>
      </c>
      <c r="O26" s="54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</row>
    <row r="27" spans="1:34" x14ac:dyDescent="0.2">
      <c r="A27" s="65">
        <v>25</v>
      </c>
      <c r="B27" s="66" t="s">
        <v>20</v>
      </c>
      <c r="C27" s="67">
        <v>7</v>
      </c>
      <c r="D27" s="67" t="s">
        <v>47</v>
      </c>
      <c r="E27" s="67" t="s">
        <v>27</v>
      </c>
      <c r="F27" s="67">
        <v>6</v>
      </c>
      <c r="G27" s="68" t="s">
        <v>68</v>
      </c>
      <c r="H27" s="68" t="str">
        <f t="shared" si="0"/>
        <v>CONCURSADO</v>
      </c>
      <c r="I27" s="70">
        <v>4226.54</v>
      </c>
      <c r="J27" s="70"/>
      <c r="K27" s="71"/>
      <c r="L27" s="72">
        <f>SUM(Tabela44[[#This Row],[Salario Base]:[Gratificação]])</f>
        <v>4226.54</v>
      </c>
      <c r="M27" s="71">
        <v>1058.1500000000001</v>
      </c>
      <c r="N27" s="79">
        <f>Tabela44[[#This Row],[Salario Bruto]]-Tabela44[[#This Row],[Descontos]]</f>
        <v>3168.39</v>
      </c>
      <c r="O27" s="71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</row>
    <row r="28" spans="1:34" x14ac:dyDescent="0.2">
      <c r="A28" s="48">
        <v>26</v>
      </c>
      <c r="B28" s="49" t="s">
        <v>41</v>
      </c>
      <c r="C28" s="50">
        <v>1</v>
      </c>
      <c r="D28" s="50" t="s">
        <v>47</v>
      </c>
      <c r="E28" s="50" t="s">
        <v>27</v>
      </c>
      <c r="F28" s="50">
        <v>6</v>
      </c>
      <c r="G28" s="51" t="s">
        <v>69</v>
      </c>
      <c r="H28" s="51" t="str">
        <f t="shared" si="0"/>
        <v>CONCURSADO</v>
      </c>
      <c r="I28" s="53">
        <v>4226.54</v>
      </c>
      <c r="J28" s="53"/>
      <c r="K28" s="54"/>
      <c r="L28" s="55">
        <f>SUM(Tabela44[[#This Row],[Salario Base]:[Gratificação]])</f>
        <v>4226.54</v>
      </c>
      <c r="M28" s="54">
        <v>654.36</v>
      </c>
      <c r="N28" s="78">
        <f>Tabela44[[#This Row],[Salario Bruto]]-Tabela44[[#This Row],[Descontos]]</f>
        <v>3572.18</v>
      </c>
      <c r="O28" s="54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</row>
    <row r="29" spans="1:34" x14ac:dyDescent="0.2">
      <c r="A29" s="65">
        <v>27</v>
      </c>
      <c r="B29" s="66" t="s">
        <v>88</v>
      </c>
      <c r="C29" s="67">
        <v>1</v>
      </c>
      <c r="D29" s="67" t="s">
        <v>47</v>
      </c>
      <c r="E29" s="67" t="s">
        <v>27</v>
      </c>
      <c r="F29" s="67">
        <v>6</v>
      </c>
      <c r="G29" s="68" t="s">
        <v>17</v>
      </c>
      <c r="H29" s="68" t="str">
        <f t="shared" si="0"/>
        <v>CONCURSADO</v>
      </c>
      <c r="I29" s="70">
        <v>2210.0500000000002</v>
      </c>
      <c r="J29" s="70"/>
      <c r="K29" s="71">
        <v>800</v>
      </c>
      <c r="L29" s="72">
        <f>SUM(Tabela44[[#This Row],[Salario Base]:[Gratificação]])</f>
        <v>3010.05</v>
      </c>
      <c r="M29" s="71">
        <v>332.89</v>
      </c>
      <c r="N29" s="79">
        <f>Tabela44[[#This Row],[Salario Bruto]]-Tabela44[[#This Row],[Descontos]]</f>
        <v>2677.1600000000003</v>
      </c>
      <c r="O29" s="71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</row>
    <row r="30" spans="1:34" x14ac:dyDescent="0.2">
      <c r="A30" s="48">
        <v>28</v>
      </c>
      <c r="B30" s="49" t="s">
        <v>21</v>
      </c>
      <c r="C30" s="50">
        <v>12</v>
      </c>
      <c r="D30" s="50" t="s">
        <v>47</v>
      </c>
      <c r="E30" s="50" t="s">
        <v>27</v>
      </c>
      <c r="F30" s="50">
        <v>6</v>
      </c>
      <c r="G30" s="51" t="s">
        <v>17</v>
      </c>
      <c r="H30" s="51" t="str">
        <f t="shared" si="0"/>
        <v>CONCURSADO</v>
      </c>
      <c r="I30" s="53">
        <v>2395.16</v>
      </c>
      <c r="J30" s="53">
        <v>5961.3</v>
      </c>
      <c r="K30" s="54">
        <v>800</v>
      </c>
      <c r="L30" s="55">
        <f>SUM(Tabela44[[#This Row],[Salario Base]:[Gratificação]])</f>
        <v>9156.4599999999991</v>
      </c>
      <c r="M30" s="54">
        <v>6786.67</v>
      </c>
      <c r="N30" s="78">
        <f>Tabela44[[#This Row],[Salario Bruto]]-Tabela44[[#This Row],[Descontos]]</f>
        <v>2369.7899999999991</v>
      </c>
      <c r="O30" s="54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</row>
    <row r="31" spans="1:34" x14ac:dyDescent="0.2">
      <c r="A31" s="65">
        <v>29</v>
      </c>
      <c r="B31" s="74" t="s">
        <v>63</v>
      </c>
      <c r="C31" s="67"/>
      <c r="D31" s="67"/>
      <c r="E31" s="67" t="s">
        <v>27</v>
      </c>
      <c r="F31" s="67"/>
      <c r="G31" s="68" t="s">
        <v>85</v>
      </c>
      <c r="H31" s="68" t="str">
        <f>H22</f>
        <v>COMISSIONADO</v>
      </c>
      <c r="I31" s="70">
        <v>1207.58</v>
      </c>
      <c r="J31" s="70">
        <v>7513.84</v>
      </c>
      <c r="K31" s="71"/>
      <c r="L31" s="72">
        <f>SUM(Tabela44[[#This Row],[Salario Base]:[Gratificação]])</f>
        <v>8721.42</v>
      </c>
      <c r="M31" s="71">
        <v>7513.84</v>
      </c>
      <c r="N31" s="79">
        <f>Tabela44[[#This Row],[Salario Bruto]]-Tabela44[[#This Row],[Descontos]]</f>
        <v>1207.58</v>
      </c>
      <c r="O31" s="71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</row>
    <row r="32" spans="1:34" x14ac:dyDescent="0.2">
      <c r="A32" s="48">
        <v>30</v>
      </c>
      <c r="B32" s="49" t="s">
        <v>22</v>
      </c>
      <c r="C32" s="50">
        <v>17</v>
      </c>
      <c r="D32" s="50" t="s">
        <v>47</v>
      </c>
      <c r="E32" s="50" t="s">
        <v>27</v>
      </c>
      <c r="F32" s="50">
        <v>6</v>
      </c>
      <c r="G32" s="51" t="s">
        <v>70</v>
      </c>
      <c r="H32" s="51" t="str">
        <f>H30</f>
        <v>CONCURSADO</v>
      </c>
      <c r="I32" s="53">
        <v>4459.16</v>
      </c>
      <c r="J32" s="53">
        <v>445.92</v>
      </c>
      <c r="K32" s="54">
        <v>1200</v>
      </c>
      <c r="L32" s="55">
        <f>SUM(Tabela44[[#This Row],[Salario Base]:[Gratificação]])</f>
        <v>6105.08</v>
      </c>
      <c r="M32" s="54">
        <v>1961.56</v>
      </c>
      <c r="N32" s="78">
        <f>Tabela44[[#This Row],[Salario Bruto]]-Tabela44[[#This Row],[Descontos]]</f>
        <v>4143.5200000000004</v>
      </c>
      <c r="O32" s="54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</row>
    <row r="33" spans="1:29" x14ac:dyDescent="0.2">
      <c r="A33" s="75">
        <v>31</v>
      </c>
      <c r="B33" s="66" t="s">
        <v>45</v>
      </c>
      <c r="C33" s="67">
        <v>1</v>
      </c>
      <c r="D33" s="67" t="s">
        <v>47</v>
      </c>
      <c r="E33" s="67" t="s">
        <v>27</v>
      </c>
      <c r="F33" s="67">
        <v>6</v>
      </c>
      <c r="G33" s="68" t="s">
        <v>46</v>
      </c>
      <c r="H33" s="68" t="str">
        <f>H32</f>
        <v>CONCURSADO</v>
      </c>
      <c r="I33" s="70">
        <v>1399.33</v>
      </c>
      <c r="J33" s="70">
        <v>56.47</v>
      </c>
      <c r="K33" s="70"/>
      <c r="L33" s="72">
        <f>SUM(Tabela44[[#This Row],[Salario Base]:[Gratificação]])</f>
        <v>1455.8</v>
      </c>
      <c r="M33" s="71">
        <v>107.75</v>
      </c>
      <c r="N33" s="79">
        <f>Tabela44[[#This Row],[Salario Bruto]]-Tabela44[[#This Row],[Descontos]]</f>
        <v>1348.05</v>
      </c>
      <c r="O33" s="71"/>
      <c r="P33" s="20"/>
      <c r="Q33" s="20"/>
      <c r="R33" s="76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</row>
    <row r="34" spans="1:29" x14ac:dyDescent="0.2">
      <c r="A34" s="48">
        <v>32</v>
      </c>
      <c r="B34" s="59" t="s">
        <v>53</v>
      </c>
      <c r="C34" s="50"/>
      <c r="D34" s="50"/>
      <c r="E34" s="50" t="s">
        <v>27</v>
      </c>
      <c r="F34" s="50"/>
      <c r="G34" s="51" t="s">
        <v>87</v>
      </c>
      <c r="H34" s="51" t="str">
        <f>H31</f>
        <v>COMISSIONADO</v>
      </c>
      <c r="I34" s="53">
        <v>6037.91</v>
      </c>
      <c r="J34" s="53"/>
      <c r="K34" s="54"/>
      <c r="L34" s="55">
        <f>SUM(Tabela44[[#This Row],[Salario Base]:[Gratificação]])</f>
        <v>6037.91</v>
      </c>
      <c r="M34" s="54">
        <v>1284.1400000000001</v>
      </c>
      <c r="N34" s="78">
        <f>Tabela44[[#This Row],[Salario Bruto]]-Tabela44[[#This Row],[Descontos]]</f>
        <v>4753.7699999999995</v>
      </c>
      <c r="O34" s="54" t="s">
        <v>89</v>
      </c>
      <c r="P34" s="20"/>
      <c r="Q34" s="20"/>
      <c r="R34" s="76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</row>
    <row r="35" spans="1:29" x14ac:dyDescent="0.2">
      <c r="A35" s="65">
        <v>33</v>
      </c>
      <c r="B35" s="74" t="s">
        <v>54</v>
      </c>
      <c r="C35" s="67"/>
      <c r="D35" s="67"/>
      <c r="E35" s="67" t="s">
        <v>27</v>
      </c>
      <c r="F35" s="67"/>
      <c r="G35" s="68" t="s">
        <v>85</v>
      </c>
      <c r="H35" s="68" t="str">
        <f>H34</f>
        <v>COMISSIONADO</v>
      </c>
      <c r="I35" s="70">
        <v>1962.32</v>
      </c>
      <c r="J35" s="70">
        <v>7513.84</v>
      </c>
      <c r="K35" s="71"/>
      <c r="L35" s="72">
        <f>SUM(Tabela44[[#This Row],[Salario Base]:[Gratificação]])</f>
        <v>9476.16</v>
      </c>
      <c r="M35" s="71">
        <v>8217.01</v>
      </c>
      <c r="N35" s="79">
        <f>Tabela44[[#This Row],[Salario Bruto]]-Tabela44[[#This Row],[Descontos]]</f>
        <v>1259.1499999999996</v>
      </c>
      <c r="O35" s="71"/>
      <c r="P35" s="20"/>
      <c r="Q35" s="20"/>
      <c r="R35" s="76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</row>
    <row r="36" spans="1:29" x14ac:dyDescent="0.2">
      <c r="A36" s="48">
        <v>34</v>
      </c>
      <c r="B36" s="49" t="s">
        <v>23</v>
      </c>
      <c r="C36" s="50">
        <v>7</v>
      </c>
      <c r="D36" s="50" t="s">
        <v>47</v>
      </c>
      <c r="E36" s="50" t="s">
        <v>27</v>
      </c>
      <c r="F36" s="50">
        <v>6</v>
      </c>
      <c r="G36" s="51" t="s">
        <v>4</v>
      </c>
      <c r="H36" s="51" t="str">
        <f>H33</f>
        <v>CONCURSADO</v>
      </c>
      <c r="I36" s="53">
        <v>4226.54</v>
      </c>
      <c r="J36" s="53"/>
      <c r="K36" s="54"/>
      <c r="L36" s="55">
        <f>SUM(Tabela44[[#This Row],[Salario Base]:[Gratificação]])</f>
        <v>4226.54</v>
      </c>
      <c r="M36" s="54">
        <v>803.67</v>
      </c>
      <c r="N36" s="78">
        <f>Tabela44[[#This Row],[Salario Bruto]]-Tabela44[[#This Row],[Descontos]]</f>
        <v>3422.87</v>
      </c>
      <c r="O36" s="54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</row>
    <row r="37" spans="1:29" x14ac:dyDescent="0.2">
      <c r="A37" s="65">
        <v>35</v>
      </c>
      <c r="B37" s="66" t="s">
        <v>24</v>
      </c>
      <c r="C37" s="67">
        <v>7</v>
      </c>
      <c r="D37" s="67" t="s">
        <v>47</v>
      </c>
      <c r="E37" s="67" t="s">
        <v>27</v>
      </c>
      <c r="F37" s="67">
        <v>6</v>
      </c>
      <c r="G37" s="68" t="s">
        <v>71</v>
      </c>
      <c r="H37" s="68" t="str">
        <f>H26</f>
        <v>CONCURSADO</v>
      </c>
      <c r="I37" s="70">
        <v>2633.09</v>
      </c>
      <c r="J37" s="70">
        <v>263.31</v>
      </c>
      <c r="K37" s="71">
        <v>1200</v>
      </c>
      <c r="L37" s="72">
        <f>SUM(Tabela44[[#This Row],[Salario Base]:[Gratificação]])</f>
        <v>4096.3999999999996</v>
      </c>
      <c r="M37" s="71">
        <v>1008.36</v>
      </c>
      <c r="N37" s="79">
        <f>Tabela44[[#This Row],[Salario Bruto]]-Tabela44[[#This Row],[Descontos]]</f>
        <v>3088.0399999999995</v>
      </c>
      <c r="O37" s="71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</row>
    <row r="38" spans="1:29" x14ac:dyDescent="0.2">
      <c r="A38" s="48">
        <v>36</v>
      </c>
      <c r="B38" s="49" t="s">
        <v>25</v>
      </c>
      <c r="C38" s="50">
        <v>3</v>
      </c>
      <c r="D38" s="50" t="s">
        <v>47</v>
      </c>
      <c r="E38" s="50" t="s">
        <v>27</v>
      </c>
      <c r="F38" s="50">
        <v>6</v>
      </c>
      <c r="G38" s="51" t="s">
        <v>72</v>
      </c>
      <c r="H38" s="51" t="str">
        <f>H37</f>
        <v>CONCURSADO</v>
      </c>
      <c r="I38" s="62">
        <v>4226.54</v>
      </c>
      <c r="J38" s="62"/>
      <c r="K38" s="54"/>
      <c r="L38" s="55">
        <f>SUM(Tabela44[[#This Row],[Salario Base]:[Gratificação]])</f>
        <v>4226.54</v>
      </c>
      <c r="M38" s="54">
        <v>646.46</v>
      </c>
      <c r="N38" s="78">
        <f>Tabela44[[#This Row],[Salario Bruto]]-Tabela44[[#This Row],[Descontos]]</f>
        <v>3580.08</v>
      </c>
      <c r="O38" s="54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</row>
    <row r="39" spans="1:29" x14ac:dyDescent="0.2">
      <c r="A39" s="65">
        <v>37</v>
      </c>
      <c r="B39" s="66" t="s">
        <v>26</v>
      </c>
      <c r="C39" s="67">
        <v>12</v>
      </c>
      <c r="D39" s="67" t="s">
        <v>47</v>
      </c>
      <c r="E39" s="67" t="s">
        <v>27</v>
      </c>
      <c r="F39" s="67">
        <v>6</v>
      </c>
      <c r="G39" s="68" t="s">
        <v>17</v>
      </c>
      <c r="H39" s="68" t="str">
        <f>H38</f>
        <v>CONCURSADO</v>
      </c>
      <c r="I39" s="70">
        <v>3353.23</v>
      </c>
      <c r="J39" s="70">
        <v>335.32</v>
      </c>
      <c r="K39" s="71">
        <v>800</v>
      </c>
      <c r="L39" s="72">
        <f>SUM(Tabela44[[#This Row],[Salario Base]:[Gratificação]])</f>
        <v>4488.55</v>
      </c>
      <c r="M39" s="71">
        <v>1273.2</v>
      </c>
      <c r="N39" s="79">
        <f>Tabela44[[#This Row],[Salario Bruto]]-Tabela44[[#This Row],[Descontos]]</f>
        <v>3215.3500000000004</v>
      </c>
      <c r="O39" s="71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</row>
    <row r="40" spans="1:29" x14ac:dyDescent="0.2">
      <c r="A40" s="25"/>
      <c r="B40" s="63"/>
      <c r="C40" s="63"/>
      <c r="D40" s="63"/>
      <c r="E40" s="63"/>
      <c r="F40" s="63"/>
      <c r="G40" s="63"/>
      <c r="H40" s="63"/>
      <c r="I40" s="64"/>
      <c r="J40" s="64"/>
      <c r="K40" s="64"/>
      <c r="L40" s="64"/>
      <c r="M40" s="64"/>
      <c r="N40" s="80"/>
      <c r="O40" s="54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</row>
    <row r="41" spans="1:29" x14ac:dyDescent="0.2">
      <c r="A41" s="26"/>
      <c r="B41" s="26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</row>
    <row r="42" spans="1:29" x14ac:dyDescent="0.2">
      <c r="A42" s="20"/>
      <c r="B42" s="28"/>
      <c r="C42" s="27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</row>
    <row r="43" spans="1:29" ht="15" x14ac:dyDescent="0.2">
      <c r="A43" s="29"/>
      <c r="B43" s="29"/>
      <c r="C43" s="30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</row>
    <row r="44" spans="1:29" x14ac:dyDescent="0.2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</row>
    <row r="45" spans="1:29" x14ac:dyDescent="0.2">
      <c r="A45" s="32"/>
      <c r="B45" s="33"/>
      <c r="C45" s="32"/>
      <c r="D45" s="32"/>
      <c r="E45" s="32"/>
      <c r="F45" s="34"/>
      <c r="G45" s="35"/>
      <c r="H45" s="35"/>
      <c r="I45" s="36"/>
      <c r="J45" s="37"/>
      <c r="K45" s="37"/>
      <c r="L45" s="37"/>
      <c r="M45" s="37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</row>
    <row r="46" spans="1:29" ht="15.75" customHeight="1" x14ac:dyDescent="0.2">
      <c r="A46" s="32"/>
      <c r="B46" s="38"/>
      <c r="C46" s="32"/>
      <c r="D46" s="32"/>
      <c r="E46" s="32"/>
      <c r="F46" s="34"/>
      <c r="G46" s="35"/>
      <c r="H46" s="35"/>
      <c r="I46" s="36"/>
      <c r="J46" s="37"/>
      <c r="K46" s="37"/>
      <c r="L46" s="37"/>
      <c r="M46" s="37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</row>
    <row r="47" spans="1:29" x14ac:dyDescent="0.2">
      <c r="A47" s="32"/>
      <c r="B47" s="33"/>
      <c r="C47" s="32"/>
      <c r="D47" s="32"/>
      <c r="E47" s="32"/>
      <c r="F47" s="34"/>
      <c r="G47" s="35"/>
      <c r="H47" s="35"/>
      <c r="I47" s="39"/>
      <c r="J47" s="40"/>
      <c r="K47" s="40"/>
      <c r="L47" s="40"/>
      <c r="M47" s="4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</row>
    <row r="48" spans="1:29" x14ac:dyDescent="0.2">
      <c r="A48" s="32"/>
      <c r="B48" s="33"/>
      <c r="C48" s="32"/>
      <c r="D48" s="32"/>
      <c r="E48" s="32"/>
      <c r="F48" s="34"/>
      <c r="G48" s="35"/>
      <c r="H48" s="35"/>
      <c r="I48" s="36"/>
      <c r="J48" s="37"/>
      <c r="K48" s="37"/>
      <c r="L48" s="37"/>
      <c r="M48" s="37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</row>
    <row r="49" spans="1:29" ht="12.75" customHeight="1" x14ac:dyDescent="0.2">
      <c r="A49" s="32"/>
      <c r="B49" s="33"/>
      <c r="C49" s="32"/>
      <c r="D49" s="32"/>
      <c r="E49" s="32"/>
      <c r="F49" s="34"/>
      <c r="G49" s="35"/>
      <c r="H49" s="35"/>
      <c r="I49" s="36"/>
      <c r="J49" s="37"/>
      <c r="K49" s="37"/>
      <c r="L49" s="37"/>
      <c r="M49" s="37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</row>
    <row r="50" spans="1:29" x14ac:dyDescent="0.2">
      <c r="A50" s="32"/>
      <c r="B50" s="33"/>
      <c r="C50" s="32"/>
      <c r="D50" s="32"/>
      <c r="E50" s="32"/>
      <c r="F50" s="34"/>
      <c r="G50" s="35"/>
      <c r="H50" s="35"/>
      <c r="I50" s="36"/>
      <c r="J50" s="37"/>
      <c r="K50" s="37"/>
      <c r="L50" s="37"/>
      <c r="M50" s="37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</row>
    <row r="51" spans="1:29" x14ac:dyDescent="0.2">
      <c r="A51" s="32"/>
      <c r="B51" s="33"/>
      <c r="C51" s="32"/>
      <c r="D51" s="32"/>
      <c r="E51" s="32"/>
      <c r="F51" s="34"/>
      <c r="G51" s="35"/>
      <c r="H51" s="35"/>
      <c r="I51" s="36"/>
      <c r="J51" s="37"/>
      <c r="K51" s="37"/>
      <c r="L51" s="37"/>
      <c r="M51" s="37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</row>
    <row r="52" spans="1:29" x14ac:dyDescent="0.2">
      <c r="A52" s="32"/>
      <c r="B52" s="33"/>
      <c r="C52" s="32"/>
      <c r="D52" s="32"/>
      <c r="E52" s="32"/>
      <c r="F52" s="34"/>
      <c r="G52" s="35"/>
      <c r="H52" s="35"/>
      <c r="I52" s="36"/>
      <c r="J52" s="37"/>
      <c r="K52" s="37"/>
      <c r="L52" s="37"/>
      <c r="M52" s="37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</row>
    <row r="53" spans="1:29" x14ac:dyDescent="0.2">
      <c r="A53" s="32"/>
      <c r="B53" s="33"/>
      <c r="C53" s="32"/>
      <c r="D53" s="32"/>
      <c r="E53" s="32"/>
      <c r="F53" s="34"/>
      <c r="G53" s="35"/>
      <c r="H53" s="35"/>
      <c r="I53" s="36"/>
      <c r="J53" s="37"/>
      <c r="K53" s="37"/>
      <c r="L53" s="37"/>
      <c r="M53" s="37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</row>
    <row r="54" spans="1:29" x14ac:dyDescent="0.2">
      <c r="A54" s="32"/>
      <c r="B54" s="33"/>
      <c r="C54" s="32"/>
      <c r="D54" s="32"/>
      <c r="E54" s="32"/>
      <c r="F54" s="41"/>
      <c r="G54" s="35"/>
      <c r="H54" s="35"/>
      <c r="I54" s="36"/>
      <c r="J54" s="37"/>
      <c r="K54" s="37"/>
      <c r="L54" s="37"/>
      <c r="M54" s="37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</row>
    <row r="55" spans="1:29" x14ac:dyDescent="0.2">
      <c r="A55" s="32"/>
      <c r="B55" s="33"/>
      <c r="C55" s="32"/>
      <c r="D55" s="32"/>
      <c r="E55" s="32"/>
      <c r="F55" s="41"/>
      <c r="G55" s="42"/>
      <c r="H55" s="42"/>
      <c r="I55" s="36"/>
      <c r="J55" s="37"/>
      <c r="K55" s="37"/>
      <c r="L55" s="37"/>
      <c r="M55" s="37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</row>
    <row r="56" spans="1:29" x14ac:dyDescent="0.2">
      <c r="A56" s="32"/>
      <c r="B56" s="33"/>
      <c r="C56" s="32"/>
      <c r="D56" s="32"/>
      <c r="E56" s="32"/>
      <c r="F56" s="41"/>
      <c r="G56" s="42"/>
      <c r="H56" s="42"/>
      <c r="I56" s="36"/>
      <c r="J56" s="37"/>
      <c r="K56" s="37"/>
      <c r="L56" s="37"/>
      <c r="M56" s="37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</row>
    <row r="57" spans="1:29" x14ac:dyDescent="0.2">
      <c r="A57" s="32"/>
      <c r="B57" s="43"/>
      <c r="C57" s="32"/>
      <c r="D57" s="32"/>
      <c r="E57" s="32"/>
      <c r="F57" s="41"/>
      <c r="G57" s="44"/>
      <c r="H57" s="44"/>
      <c r="I57" s="36"/>
      <c r="J57" s="37"/>
      <c r="K57" s="37"/>
      <c r="L57" s="37"/>
      <c r="M57" s="37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</row>
    <row r="58" spans="1:29" x14ac:dyDescent="0.2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</row>
    <row r="59" spans="1:29" x14ac:dyDescent="0.2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</row>
    <row r="60" spans="1:29" ht="15" x14ac:dyDescent="0.2">
      <c r="A60" s="29"/>
      <c r="B60" s="29"/>
      <c r="C60" s="30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</row>
    <row r="61" spans="1:29" x14ac:dyDescent="0.2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</row>
    <row r="62" spans="1:29" x14ac:dyDescent="0.2">
      <c r="A62" s="45"/>
      <c r="B62" s="20"/>
      <c r="C62" s="46"/>
      <c r="D62" s="46"/>
      <c r="E62" s="46"/>
      <c r="F62" s="46"/>
      <c r="G62" s="47"/>
      <c r="H62" s="47"/>
      <c r="I62" s="47"/>
      <c r="J62" s="47"/>
      <c r="K62" s="47"/>
      <c r="L62" s="47"/>
      <c r="M62" s="47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</row>
    <row r="63" spans="1:29" x14ac:dyDescent="0.2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</row>
    <row r="64" spans="1:29" x14ac:dyDescent="0.2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</row>
    <row r="65" spans="1:29" x14ac:dyDescent="0.2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</row>
    <row r="66" spans="1:29" x14ac:dyDescent="0.2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</row>
    <row r="67" spans="1:29" x14ac:dyDescent="0.2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</row>
    <row r="68" spans="1:29" x14ac:dyDescent="0.2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</row>
    <row r="69" spans="1:29" x14ac:dyDescent="0.2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</row>
    <row r="70" spans="1:29" x14ac:dyDescent="0.2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</row>
    <row r="71" spans="1:29" x14ac:dyDescent="0.2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</row>
    <row r="72" spans="1:29" x14ac:dyDescent="0.2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</row>
    <row r="73" spans="1:29" x14ac:dyDescent="0.2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</row>
    <row r="74" spans="1:29" x14ac:dyDescent="0.2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</row>
    <row r="75" spans="1:29" x14ac:dyDescent="0.2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</row>
    <row r="76" spans="1:29" x14ac:dyDescent="0.2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</row>
    <row r="77" spans="1:29" x14ac:dyDescent="0.2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</row>
    <row r="78" spans="1:29" x14ac:dyDescent="0.2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</row>
    <row r="79" spans="1:29" x14ac:dyDescent="0.2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</row>
    <row r="80" spans="1:29" x14ac:dyDescent="0.2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</row>
    <row r="81" spans="1:29" x14ac:dyDescent="0.2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</row>
    <row r="82" spans="1:29" x14ac:dyDescent="0.2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</row>
    <row r="83" spans="1:29" x14ac:dyDescent="0.2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</row>
    <row r="84" spans="1:29" x14ac:dyDescent="0.2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</row>
    <row r="85" spans="1:29" x14ac:dyDescent="0.2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</row>
    <row r="86" spans="1:29" x14ac:dyDescent="0.2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</row>
    <row r="87" spans="1:29" x14ac:dyDescent="0.2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</row>
    <row r="88" spans="1:29" x14ac:dyDescent="0.2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</row>
    <row r="89" spans="1:29" x14ac:dyDescent="0.2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</row>
    <row r="90" spans="1:29" x14ac:dyDescent="0.2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</row>
    <row r="91" spans="1:29" x14ac:dyDescent="0.2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</row>
    <row r="92" spans="1:29" x14ac:dyDescent="0.2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</row>
    <row r="93" spans="1:29" x14ac:dyDescent="0.2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</row>
    <row r="94" spans="1:29" x14ac:dyDescent="0.2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</row>
    <row r="95" spans="1:29" x14ac:dyDescent="0.2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</row>
    <row r="96" spans="1:29" x14ac:dyDescent="0.2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</row>
    <row r="97" spans="1:29" x14ac:dyDescent="0.2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</row>
    <row r="98" spans="1:29" x14ac:dyDescent="0.2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</row>
    <row r="99" spans="1:29" x14ac:dyDescent="0.2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</row>
    <row r="100" spans="1:29" x14ac:dyDescent="0.2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</row>
    <row r="101" spans="1:29" x14ac:dyDescent="0.2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</row>
    <row r="102" spans="1:29" x14ac:dyDescent="0.2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</row>
    <row r="103" spans="1:29" x14ac:dyDescent="0.2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</row>
    <row r="104" spans="1:29" x14ac:dyDescent="0.2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</row>
    <row r="105" spans="1:29" x14ac:dyDescent="0.2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</row>
    <row r="106" spans="1:29" x14ac:dyDescent="0.2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</row>
    <row r="107" spans="1:29" x14ac:dyDescent="0.2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</row>
    <row r="108" spans="1:29" x14ac:dyDescent="0.2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</row>
    <row r="109" spans="1:29" x14ac:dyDescent="0.2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</row>
    <row r="110" spans="1:29" x14ac:dyDescent="0.2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</row>
    <row r="111" spans="1:29" x14ac:dyDescent="0.2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</row>
    <row r="112" spans="1:29" x14ac:dyDescent="0.2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</row>
    <row r="113" spans="1:29" x14ac:dyDescent="0.2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</row>
    <row r="114" spans="1:29" x14ac:dyDescent="0.2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</row>
    <row r="115" spans="1:29" x14ac:dyDescent="0.2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</row>
    <row r="116" spans="1:29" x14ac:dyDescent="0.2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</row>
    <row r="117" spans="1:29" x14ac:dyDescent="0.2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</row>
    <row r="118" spans="1:29" x14ac:dyDescent="0.2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</row>
    <row r="119" spans="1:29" x14ac:dyDescent="0.2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</row>
    <row r="120" spans="1:29" x14ac:dyDescent="0.2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</row>
    <row r="121" spans="1:29" x14ac:dyDescent="0.2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</row>
    <row r="122" spans="1:29" x14ac:dyDescent="0.2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</row>
    <row r="123" spans="1:29" x14ac:dyDescent="0.2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</row>
    <row r="124" spans="1:29" x14ac:dyDescent="0.2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</row>
    <row r="125" spans="1:29" x14ac:dyDescent="0.2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</row>
    <row r="126" spans="1:29" x14ac:dyDescent="0.2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</row>
    <row r="127" spans="1:29" x14ac:dyDescent="0.2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</row>
    <row r="128" spans="1:29" x14ac:dyDescent="0.2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</row>
    <row r="129" spans="1:29" x14ac:dyDescent="0.2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</row>
    <row r="130" spans="1:29" x14ac:dyDescent="0.2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</row>
    <row r="131" spans="1:29" x14ac:dyDescent="0.2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</row>
    <row r="132" spans="1:29" x14ac:dyDescent="0.2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</row>
    <row r="133" spans="1:29" x14ac:dyDescent="0.2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</row>
    <row r="134" spans="1:29" x14ac:dyDescent="0.2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</row>
    <row r="135" spans="1:29" x14ac:dyDescent="0.2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</row>
    <row r="136" spans="1:29" x14ac:dyDescent="0.2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</row>
    <row r="137" spans="1:29" x14ac:dyDescent="0.2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</row>
    <row r="138" spans="1:29" x14ac:dyDescent="0.2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</row>
    <row r="139" spans="1:29" x14ac:dyDescent="0.2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</row>
    <row r="140" spans="1:29" x14ac:dyDescent="0.2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</row>
    <row r="141" spans="1:29" x14ac:dyDescent="0.2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</row>
    <row r="142" spans="1:29" x14ac:dyDescent="0.2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</row>
    <row r="143" spans="1:29" x14ac:dyDescent="0.2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</row>
    <row r="144" spans="1:29" x14ac:dyDescent="0.2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</row>
    <row r="145" spans="1:29" x14ac:dyDescent="0.2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</row>
    <row r="146" spans="1:29" x14ac:dyDescent="0.2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</row>
    <row r="147" spans="1:29" x14ac:dyDescent="0.2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</row>
    <row r="148" spans="1:29" x14ac:dyDescent="0.2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</row>
    <row r="149" spans="1:29" x14ac:dyDescent="0.2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</row>
    <row r="150" spans="1:29" x14ac:dyDescent="0.2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</row>
    <row r="151" spans="1:29" x14ac:dyDescent="0.2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</row>
    <row r="152" spans="1:29" x14ac:dyDescent="0.2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</row>
    <row r="153" spans="1:29" x14ac:dyDescent="0.2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</row>
    <row r="154" spans="1:29" x14ac:dyDescent="0.2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</row>
    <row r="155" spans="1:29" x14ac:dyDescent="0.2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</row>
    <row r="156" spans="1:29" x14ac:dyDescent="0.2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</row>
    <row r="157" spans="1:29" x14ac:dyDescent="0.2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</row>
    <row r="158" spans="1:29" x14ac:dyDescent="0.2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</row>
    <row r="159" spans="1:29" x14ac:dyDescent="0.2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</row>
    <row r="160" spans="1:29" x14ac:dyDescent="0.2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</row>
    <row r="161" spans="1:29" x14ac:dyDescent="0.2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</row>
    <row r="162" spans="1:29" x14ac:dyDescent="0.2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</row>
    <row r="163" spans="1:29" x14ac:dyDescent="0.2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</row>
    <row r="164" spans="1:29" x14ac:dyDescent="0.2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</row>
    <row r="165" spans="1:29" x14ac:dyDescent="0.2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</row>
    <row r="166" spans="1:29" x14ac:dyDescent="0.2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</row>
    <row r="167" spans="1:29" x14ac:dyDescent="0.2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</row>
    <row r="168" spans="1:29" x14ac:dyDescent="0.2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</row>
    <row r="169" spans="1:29" x14ac:dyDescent="0.2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</row>
    <row r="170" spans="1:29" x14ac:dyDescent="0.2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</row>
    <row r="171" spans="1:29" x14ac:dyDescent="0.2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</row>
    <row r="172" spans="1:29" x14ac:dyDescent="0.2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</row>
    <row r="173" spans="1:29" x14ac:dyDescent="0.2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</row>
    <row r="174" spans="1:29" x14ac:dyDescent="0.2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</row>
    <row r="175" spans="1:29" x14ac:dyDescent="0.2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</row>
    <row r="176" spans="1:29" x14ac:dyDescent="0.2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</row>
    <row r="177" spans="1:29" x14ac:dyDescent="0.2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</row>
    <row r="178" spans="1:29" x14ac:dyDescent="0.2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</row>
    <row r="179" spans="1:29" x14ac:dyDescent="0.2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</row>
    <row r="180" spans="1:29" x14ac:dyDescent="0.2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</row>
  </sheetData>
  <sheetProtection algorithmName="SHA-512" hashValue="Ubi+dY6LCrUraBQXPeu6Ji1SZc/YqXQs/VWjwqvxYmJ490tLYPFNW/Xvv6NqLpw7jUL96XvhWEV9kWu52CTHfQ==" saltValue="Q5kc4Seq9wSAa/oWDI3nMQ==" spinCount="100000" sheet="1" objects="1" scenarios="1"/>
  <mergeCells count="2">
    <mergeCell ref="A2:B2"/>
    <mergeCell ref="A1:E1"/>
  </mergeCells>
  <phoneticPr fontId="17" type="noConversion"/>
  <pageMargins left="0.25" right="0.25" top="0.75" bottom="0.75" header="0.3" footer="0.3"/>
  <pageSetup paperSize="9" scale="59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900A56-DADE-4D9B-A954-91CF7EB128CE}">
  <dimension ref="A1:I32"/>
  <sheetViews>
    <sheetView topLeftCell="A25" workbookViewId="0">
      <selection activeCell="D31" sqref="D31"/>
    </sheetView>
  </sheetViews>
  <sheetFormatPr defaultColWidth="9" defaultRowHeight="12.75" x14ac:dyDescent="0.2"/>
  <sheetData>
    <row r="1" spans="1:2" x14ac:dyDescent="0.2">
      <c r="A1" s="1"/>
      <c r="B1" s="1"/>
    </row>
    <row r="2" spans="1:2" x14ac:dyDescent="0.2">
      <c r="B2" s="1"/>
    </row>
    <row r="3" spans="1:2" x14ac:dyDescent="0.2">
      <c r="B3" s="1"/>
    </row>
    <row r="4" spans="1:2" x14ac:dyDescent="0.2">
      <c r="B4" s="1"/>
    </row>
    <row r="5" spans="1:2" x14ac:dyDescent="0.2">
      <c r="B5" s="1"/>
    </row>
    <row r="6" spans="1:2" x14ac:dyDescent="0.2">
      <c r="B6" s="1"/>
    </row>
    <row r="7" spans="1:2" x14ac:dyDescent="0.2">
      <c r="B7" s="1"/>
    </row>
    <row r="8" spans="1:2" x14ac:dyDescent="0.2">
      <c r="B8" s="1"/>
    </row>
    <row r="9" spans="1:2" x14ac:dyDescent="0.2">
      <c r="B9" s="1"/>
    </row>
    <row r="10" spans="1:2" x14ac:dyDescent="0.2">
      <c r="B10" s="1"/>
    </row>
    <row r="11" spans="1:2" x14ac:dyDescent="0.2">
      <c r="B11" s="1"/>
    </row>
    <row r="12" spans="1:2" x14ac:dyDescent="0.2">
      <c r="B12" s="1"/>
    </row>
    <row r="22" spans="3:9" ht="38.25" x14ac:dyDescent="0.2">
      <c r="C22" s="2">
        <v>1</v>
      </c>
      <c r="D22" s="3" t="s">
        <v>30</v>
      </c>
      <c r="E22" s="2">
        <v>14</v>
      </c>
      <c r="F22" s="2" t="s">
        <v>27</v>
      </c>
      <c r="G22" s="2">
        <v>6</v>
      </c>
      <c r="H22" s="4" t="s">
        <v>31</v>
      </c>
      <c r="I22" s="5">
        <v>2773.23</v>
      </c>
    </row>
    <row r="23" spans="3:9" ht="63.75" x14ac:dyDescent="0.2">
      <c r="C23" s="6">
        <v>2</v>
      </c>
      <c r="D23" s="7" t="s">
        <v>60</v>
      </c>
      <c r="E23" s="6">
        <v>14</v>
      </c>
      <c r="F23" s="6" t="s">
        <v>27</v>
      </c>
      <c r="G23" s="6">
        <v>6</v>
      </c>
      <c r="H23" s="8" t="s">
        <v>55</v>
      </c>
      <c r="I23" s="9">
        <v>2773.23</v>
      </c>
    </row>
    <row r="24" spans="3:9" ht="76.5" x14ac:dyDescent="0.2">
      <c r="C24" s="2">
        <v>3</v>
      </c>
      <c r="D24" s="3" t="s">
        <v>0</v>
      </c>
      <c r="E24" s="2">
        <v>14</v>
      </c>
      <c r="F24" s="2" t="s">
        <v>27</v>
      </c>
      <c r="G24" s="2">
        <v>6</v>
      </c>
      <c r="H24" s="4" t="s">
        <v>59</v>
      </c>
      <c r="I24" s="5">
        <v>2468.17</v>
      </c>
    </row>
    <row r="25" spans="3:9" ht="38.25" x14ac:dyDescent="0.2">
      <c r="C25" s="6">
        <v>4</v>
      </c>
      <c r="D25" s="10" t="s">
        <v>61</v>
      </c>
      <c r="E25" s="6">
        <v>14</v>
      </c>
      <c r="F25" s="6" t="s">
        <v>27</v>
      </c>
      <c r="G25" s="6">
        <v>6</v>
      </c>
      <c r="H25" s="8" t="s">
        <v>56</v>
      </c>
      <c r="I25" s="9">
        <v>2773.23</v>
      </c>
    </row>
    <row r="26" spans="3:9" ht="51" x14ac:dyDescent="0.2">
      <c r="C26" s="2">
        <v>5</v>
      </c>
      <c r="D26" s="3" t="s">
        <v>64</v>
      </c>
      <c r="E26" s="2">
        <v>14</v>
      </c>
      <c r="F26" s="2" t="s">
        <v>27</v>
      </c>
      <c r="G26" s="2">
        <v>6</v>
      </c>
      <c r="H26" s="4" t="s">
        <v>59</v>
      </c>
      <c r="I26" s="5">
        <v>2468.17</v>
      </c>
    </row>
    <row r="27" spans="3:9" ht="63.75" x14ac:dyDescent="0.2">
      <c r="C27" s="6">
        <v>6</v>
      </c>
      <c r="D27" s="10" t="s">
        <v>32</v>
      </c>
      <c r="E27" s="6">
        <v>14</v>
      </c>
      <c r="F27" s="6" t="s">
        <v>27</v>
      </c>
      <c r="G27" s="6">
        <v>6</v>
      </c>
      <c r="H27" s="8" t="s">
        <v>33</v>
      </c>
      <c r="I27" s="9">
        <v>2773.23</v>
      </c>
    </row>
    <row r="28" spans="3:9" ht="63.75" x14ac:dyDescent="0.2">
      <c r="C28" s="11">
        <v>9</v>
      </c>
      <c r="D28" s="3" t="s">
        <v>62</v>
      </c>
      <c r="E28" s="11">
        <v>14</v>
      </c>
      <c r="F28" s="11" t="s">
        <v>27</v>
      </c>
      <c r="G28" s="11">
        <v>6</v>
      </c>
      <c r="H28" s="4" t="s">
        <v>43</v>
      </c>
      <c r="I28" s="5">
        <v>2773.23</v>
      </c>
    </row>
    <row r="29" spans="3:9" ht="51" x14ac:dyDescent="0.2">
      <c r="C29" s="12">
        <v>7</v>
      </c>
      <c r="D29" s="10" t="s">
        <v>63</v>
      </c>
      <c r="E29" s="12">
        <v>12</v>
      </c>
      <c r="F29" s="12" t="s">
        <v>27</v>
      </c>
      <c r="G29" s="12">
        <v>6</v>
      </c>
      <c r="H29" s="8" t="s">
        <v>57</v>
      </c>
      <c r="I29" s="9">
        <v>2773.23</v>
      </c>
    </row>
    <row r="30" spans="3:9" ht="76.5" x14ac:dyDescent="0.2">
      <c r="C30" s="2"/>
      <c r="D30" s="3" t="s">
        <v>53</v>
      </c>
      <c r="E30" s="2">
        <v>30</v>
      </c>
      <c r="F30" s="11" t="s">
        <v>27</v>
      </c>
      <c r="G30" s="2">
        <v>6</v>
      </c>
      <c r="H30" s="4" t="s">
        <v>58</v>
      </c>
      <c r="I30" s="5">
        <v>7044.99</v>
      </c>
    </row>
    <row r="31" spans="3:9" ht="76.5" x14ac:dyDescent="0.2">
      <c r="C31" s="6"/>
      <c r="D31" s="10" t="s">
        <v>54</v>
      </c>
      <c r="E31" s="6">
        <v>14</v>
      </c>
      <c r="F31" s="12" t="s">
        <v>27</v>
      </c>
      <c r="G31" s="6">
        <v>6</v>
      </c>
      <c r="H31" s="13" t="s">
        <v>35</v>
      </c>
      <c r="I31" s="9">
        <v>2773.23</v>
      </c>
    </row>
    <row r="32" spans="3:9" x14ac:dyDescent="0.2">
      <c r="C32" s="2"/>
      <c r="D32" s="3"/>
      <c r="E32" s="2"/>
      <c r="F32" s="2"/>
      <c r="G32" s="2"/>
      <c r="H32" s="14"/>
      <c r="I32" s="15"/>
    </row>
  </sheetData>
  <pageMargins left="0.511811024" right="0.511811024" top="0.78740157499999996" bottom="0.78740157499999996" header="0.31496062000000002" footer="0.31496062000000002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Planilha2</vt:lpstr>
      <vt:lpstr>Planilha1</vt:lpstr>
      <vt:lpstr>Planilha2!Area_de_impressao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Ednelza</dc:creator>
  <cp:lastModifiedBy>Erisvando</cp:lastModifiedBy>
  <cp:lastPrinted>2021-11-10T14:16:17Z</cp:lastPrinted>
  <dcterms:created xsi:type="dcterms:W3CDTF">2018-11-12T17:51:05Z</dcterms:created>
  <dcterms:modified xsi:type="dcterms:W3CDTF">2022-05-16T17:00:53Z</dcterms:modified>
</cp:coreProperties>
</file>