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ar\Desktop\transparencia\Nova pasta\"/>
    </mc:Choice>
  </mc:AlternateContent>
  <xr:revisionPtr revIDLastSave="0" documentId="13_ncr:1_{3D3BD85C-BCEB-46FF-A9FF-3DEB76C3D7C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Planilha2!$B$4:$P$56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7" l="1"/>
  <c r="J23" i="7" s="1"/>
  <c r="J28" i="7" s="1"/>
  <c r="N43" i="7"/>
  <c r="P43" i="7" s="1"/>
  <c r="N44" i="7"/>
  <c r="P44" i="7" s="1"/>
  <c r="N45" i="7"/>
  <c r="P45" i="7" s="1"/>
  <c r="N46" i="7"/>
  <c r="P46" i="7" s="1"/>
  <c r="N47" i="7"/>
  <c r="P47" i="7" s="1"/>
  <c r="N48" i="7"/>
  <c r="P48" i="7" s="1"/>
  <c r="N49" i="7"/>
  <c r="P49" i="7" s="1"/>
  <c r="N50" i="7"/>
  <c r="P50" i="7" s="1"/>
  <c r="N51" i="7"/>
  <c r="P51" i="7" s="1"/>
  <c r="N52" i="7"/>
  <c r="P52" i="7" s="1"/>
  <c r="N53" i="7"/>
  <c r="P53" i="7" s="1"/>
  <c r="N42" i="7"/>
  <c r="P42" i="7" s="1"/>
  <c r="N38" i="7"/>
  <c r="P38" i="7" s="1"/>
  <c r="N37" i="7"/>
  <c r="P37" i="7" s="1"/>
  <c r="N36" i="7"/>
  <c r="P36" i="7" s="1"/>
  <c r="J8" i="7"/>
  <c r="J7" i="7"/>
  <c r="J14" i="7"/>
  <c r="J19" i="7" s="1"/>
  <c r="J24" i="7" s="1"/>
  <c r="J29" i="7" s="1"/>
  <c r="J15" i="7"/>
  <c r="J20" i="7" s="1"/>
  <c r="J25" i="7" s="1"/>
  <c r="J30" i="7" s="1"/>
  <c r="J16" i="7"/>
  <c r="J21" i="7" s="1"/>
  <c r="J26" i="7" s="1"/>
  <c r="J31" i="7" s="1"/>
  <c r="J17" i="7"/>
  <c r="J22" i="7" s="1"/>
  <c r="J27" i="7" s="1"/>
  <c r="J32" i="7" s="1"/>
  <c r="J50" i="7"/>
  <c r="J51" i="7" s="1"/>
  <c r="J52" i="7" s="1"/>
  <c r="J53" i="7" s="1"/>
  <c r="N8" i="7"/>
  <c r="P8" i="7" s="1"/>
  <c r="N7" i="7"/>
  <c r="P7" i="7" s="1"/>
  <c r="F14" i="7"/>
  <c r="F15" i="7" s="1"/>
  <c r="N14" i="7"/>
  <c r="P14" i="7" s="1"/>
  <c r="N15" i="7"/>
  <c r="P15" i="7" s="1"/>
  <c r="N17" i="7"/>
  <c r="P17" i="7" s="1"/>
  <c r="N18" i="7"/>
  <c r="P18" i="7" s="1"/>
  <c r="N19" i="7"/>
  <c r="P19" i="7" s="1"/>
  <c r="N20" i="7"/>
  <c r="P20" i="7" s="1"/>
  <c r="N21" i="7"/>
  <c r="P21" i="7" s="1"/>
  <c r="N22" i="7"/>
  <c r="P22" i="7" s="1"/>
  <c r="N23" i="7"/>
  <c r="P23" i="7" s="1"/>
  <c r="N24" i="7"/>
  <c r="P24" i="7" s="1"/>
  <c r="N25" i="7"/>
  <c r="P25" i="7" s="1"/>
  <c r="N26" i="7"/>
  <c r="P26" i="7" s="1"/>
  <c r="N27" i="7"/>
  <c r="P27" i="7" s="1"/>
  <c r="N28" i="7"/>
  <c r="P28" i="7" s="1"/>
  <c r="N29" i="7"/>
  <c r="P29" i="7" s="1"/>
  <c r="N30" i="7"/>
  <c r="P30" i="7" s="1"/>
  <c r="N31" i="7"/>
  <c r="P31" i="7" s="1"/>
  <c r="N32" i="7"/>
  <c r="P32" i="7" s="1"/>
  <c r="F17" i="7" l="1"/>
  <c r="F18" i="7" s="1"/>
  <c r="F19" i="7" l="1"/>
  <c r="F30" i="7"/>
  <c r="F23" i="7"/>
  <c r="F20" i="7"/>
  <c r="J36" i="7"/>
  <c r="J37" i="7" s="1"/>
  <c r="J38" i="7" s="1"/>
  <c r="F32" i="7" l="1"/>
  <c r="D42" i="7" s="1"/>
  <c r="D43" i="7" s="1"/>
  <c r="D44" i="7" s="1"/>
  <c r="D45" i="7" s="1"/>
  <c r="D46" i="7" s="1"/>
  <c r="D47" i="7" s="1"/>
  <c r="D48" i="7" s="1"/>
  <c r="D49" i="7" s="1"/>
  <c r="D50" i="7" s="1"/>
  <c r="D52" i="7" s="1"/>
  <c r="D53" i="7" s="1"/>
  <c r="E53" i="7" s="1"/>
  <c r="F26" i="7"/>
  <c r="F21" i="7"/>
  <c r="F29" i="7"/>
  <c r="F28" i="7" s="1"/>
  <c r="F27" i="7"/>
  <c r="F25" i="7"/>
  <c r="F22" i="7"/>
  <c r="D51" i="7" l="1"/>
  <c r="E42" i="7"/>
  <c r="E48" i="7"/>
  <c r="E43" i="7"/>
  <c r="E50" i="7"/>
  <c r="E45" i="7"/>
  <c r="E51" i="7"/>
  <c r="E46" i="7"/>
  <c r="E52" i="7"/>
  <c r="E47" i="7"/>
  <c r="E49" i="7"/>
  <c r="E44" i="7"/>
</calcChain>
</file>

<file path=xl/sharedStrings.xml><?xml version="1.0" encoding="utf-8"?>
<sst xmlns="http://schemas.openxmlformats.org/spreadsheetml/2006/main" count="258" uniqueCount="119">
  <si>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</si>
  <si>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</si>
  <si>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</si>
  <si>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</si>
  <si>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</si>
  <si>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</si>
  <si>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</si>
  <si>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</si>
  <si>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</si>
  <si>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</si>
  <si>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</si>
  <si>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</si>
  <si>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</si>
  <si>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</si>
  <si>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</si>
  <si>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</si>
  <si>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</si>
  <si>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</si>
  <si>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</si>
  <si>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</si>
  <si>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</si>
  <si>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</si>
  <si>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</si>
  <si>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</si>
  <si>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</si>
  <si>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</si>
  <si>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</si>
  <si>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</si>
  <si>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</si>
  <si>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</si>
  <si>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</si>
  <si>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</si>
  <si>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</si>
  <si>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</si>
  <si>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</si>
  <si>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</si>
  <si>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</si>
  <si>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</si>
  <si>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Competência:</t>
  </si>
  <si>
    <t>Aylla Barrozo de Paiva Moura</t>
  </si>
  <si>
    <t>Natan Torrejon Valente</t>
  </si>
  <si>
    <t>Elvis da Costa Araujo</t>
  </si>
  <si>
    <t>CONTADOR</t>
  </si>
  <si>
    <t>AFASTADA</t>
  </si>
  <si>
    <t>Rosangela Queiroz Rodrigues Idoino</t>
  </si>
  <si>
    <t>Assist.Admini.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</si>
  <si>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</si>
  <si>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</si>
  <si>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</si>
  <si>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</si>
  <si>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</si>
  <si>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</si>
  <si>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</si>
  <si>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</si>
  <si>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</si>
  <si>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</si>
  <si>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</si>
  <si>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</si>
  <si>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</si>
  <si>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</si>
  <si>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</si>
  <si>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</si>
  <si>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</si>
  <si>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Analista/Gerente TI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</si>
  <si>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</si>
  <si>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</si>
  <si>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</si>
  <si>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</si>
  <si>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</si>
  <si>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</si>
  <si>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</si>
  <si>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</si>
  <si>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</si>
  <si>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 xml:space="preserve">SERVIDORES </t>
  </si>
  <si>
    <t>Chefe de Gabinete</t>
  </si>
  <si>
    <t>Assessora de Gabinete</t>
  </si>
  <si>
    <t>Niilcielen Figueiras de Souza</t>
  </si>
  <si>
    <t xml:space="preserve">                                                          </t>
  </si>
  <si>
    <t>Coluna1</t>
  </si>
  <si>
    <t xml:space="preserve"> </t>
  </si>
  <si>
    <t>Anna Kamila Rodrigues da Silva</t>
  </si>
  <si>
    <t>ATIVA</t>
  </si>
  <si>
    <t xml:space="preserve">ATIVO </t>
  </si>
  <si>
    <t>A</t>
  </si>
  <si>
    <t>B</t>
  </si>
  <si>
    <t>RCC</t>
  </si>
  <si>
    <t>.........</t>
  </si>
  <si>
    <t>Vnderlei Freitas valente</t>
  </si>
  <si>
    <t>José Herivelto de Holanda Trindade</t>
  </si>
  <si>
    <t>FUNDAMENTAL</t>
  </si>
  <si>
    <t>MÉDIO</t>
  </si>
  <si>
    <t>........</t>
  </si>
  <si>
    <t>SUPERIOR</t>
  </si>
  <si>
    <t>......</t>
  </si>
  <si>
    <t xml:space="preserve">COMISSIONADOS </t>
  </si>
  <si>
    <t xml:space="preserve">Superintendente Tecnico </t>
  </si>
  <si>
    <t>Assessora de Comunicação</t>
  </si>
  <si>
    <t>Controlador Interno</t>
  </si>
  <si>
    <t>Contencioso Judicial</t>
  </si>
  <si>
    <t>Financeiro</t>
  </si>
  <si>
    <t>Contabilidade</t>
  </si>
  <si>
    <t>Assessor Parlamentar</t>
  </si>
  <si>
    <t xml:space="preserve">Recursos Humanos </t>
  </si>
  <si>
    <t xml:space="preserve">Procurador Jurídico </t>
  </si>
  <si>
    <t>Superintendente Administrativo</t>
  </si>
  <si>
    <t xml:space="preserve">Rosiane Alves Sales Canizio </t>
  </si>
  <si>
    <t>AFASTADO</t>
  </si>
  <si>
    <t>Assist. Admin/CHEGE SETACE</t>
  </si>
  <si>
    <t>Assist.Admin/Gerente DEPAC</t>
  </si>
  <si>
    <t>Assist.Admin/ Chefe SETAP</t>
  </si>
  <si>
    <t>Assist.Admin/ Chefe SETAPLE</t>
  </si>
  <si>
    <t>Assist.Admin/Chefe DEPREC</t>
  </si>
  <si>
    <t>Assist.Admin/Chefe DEPTARC</t>
  </si>
  <si>
    <t>Assist.Admin/Gerente DEPAD</t>
  </si>
  <si>
    <t>Assist.Admin/Gerente DEPFI</t>
  </si>
  <si>
    <t>Assist.Admin/ Chefe.......</t>
  </si>
  <si>
    <t>Assist.Admin/ Chefe SETAL</t>
  </si>
  <si>
    <t>Assist.Admin/ Gerente DEPPLANP</t>
  </si>
  <si>
    <t>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</si>
</sst>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;[Red]\-&quot;R$&quot;#,##0.00"/>
    <numFmt numFmtId="165" formatCode="_-&quot;R$&quot;* #,##0.00_-;\-&quot;R$&quot;* #,##0.00_-;_-&quot;R$&quot;* &quot;-&quot;??_-;_-@_-"/>
  </numFmts>
  <fonts count="19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  <font>
      <b/>
      <sz val="10"/>
      <color rgb="FF000000"/>
      <name val="Arial"/>
      <family val="2"/>
    </font>
    <font>
      <b/>
      <sz val="12"/>
      <color theme="4" tint="-0.249977111117893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theme="4" tint="0.79998168889431442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8">
    <xf numFmtId="0" fontId="0" fillId="0" borderId="0"/>
    <xf numFmtId="165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62"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1" fontId="15" fillId="3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/>
    </xf>
    <xf numFmtId="164" fontId="8" fillId="3" borderId="5" xfId="1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top" shrinkToFit="1"/>
    </xf>
    <xf numFmtId="0" fontId="8" fillId="0" borderId="1" xfId="0" quotePrefix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164" fontId="8" fillId="0" borderId="5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" fontId="15" fillId="3" borderId="9" xfId="0" applyNumberFormat="1" applyFont="1" applyFill="1" applyBorder="1" applyAlignment="1">
      <alignment horizontal="center" vertical="top" shrinkToFit="1"/>
    </xf>
    <xf numFmtId="1" fontId="15" fillId="0" borderId="9" xfId="0" applyNumberFormat="1" applyFont="1" applyBorder="1" applyAlignment="1">
      <alignment horizontal="center" vertical="top" shrinkToFit="1"/>
    </xf>
    <xf numFmtId="0" fontId="8" fillId="0" borderId="1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65" fontId="8" fillId="3" borderId="10" xfId="1" applyFont="1" applyFill="1" applyBorder="1" applyAlignment="1">
      <alignment horizontal="center" vertical="top" wrapText="1"/>
    </xf>
    <xf numFmtId="0" fontId="5" fillId="0" borderId="0" xfId="2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2" fillId="0" borderId="0" xfId="3" applyFont="1" applyFill="1" applyBorder="1" applyAlignment="1" applyProtection="1">
      <alignment vertical="top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1" fontId="9" fillId="0" borderId="0" xfId="0" applyNumberFormat="1" applyFont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quotePrefix="1" applyFont="1" applyAlignment="1" applyProtection="1">
      <alignment horizontal="left" vertical="top" wrapText="1"/>
      <protection locked="0"/>
    </xf>
    <xf numFmtId="164" fontId="9" fillId="0" borderId="0" xfId="1" applyNumberFormat="1" applyFont="1" applyFill="1" applyBorder="1" applyAlignment="1" applyProtection="1">
      <alignment horizontal="left" vertical="top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 vertical="top"/>
      <protection locked="0"/>
    </xf>
    <xf numFmtId="165" fontId="14" fillId="0" borderId="0" xfId="1" applyFont="1" applyFill="1" applyBorder="1" applyAlignment="1" applyProtection="1">
      <alignment horizontal="center" vertical="top"/>
      <protection locked="0"/>
    </xf>
    <xf numFmtId="0" fontId="8" fillId="4" borderId="2" xfId="0" applyFont="1" applyFill="1" applyBorder="1" applyAlignment="1" applyProtection="1">
      <alignment vertical="top"/>
      <protection locked="0"/>
    </xf>
    <xf numFmtId="1" fontId="9" fillId="4" borderId="2" xfId="0" applyNumberFormat="1" applyFont="1" applyFill="1" applyBorder="1" applyAlignment="1" applyProtection="1">
      <alignment horizontal="center" vertical="top" shrinkToFit="1"/>
      <protection locked="0"/>
    </xf>
    <xf numFmtId="0" fontId="8" fillId="4" borderId="2" xfId="0" applyFont="1" applyFill="1" applyBorder="1" applyAlignment="1" applyProtection="1">
      <alignment horizontal="center" vertical="top" wrapText="1"/>
      <protection locked="0"/>
    </xf>
    <xf numFmtId="165" fontId="9" fillId="4" borderId="2" xfId="1" applyFont="1" applyFill="1" applyBorder="1" applyAlignment="1" applyProtection="1">
      <alignment horizontal="left" vertical="center" wrapText="1"/>
      <protection locked="0"/>
    </xf>
    <xf numFmtId="165" fontId="9" fillId="4" borderId="2" xfId="1" applyFont="1" applyFill="1" applyBorder="1" applyAlignment="1" applyProtection="1">
      <alignment horizontal="left" vertical="center" wrapText="1"/>
    </xf>
    <xf numFmtId="0" fontId="8" fillId="4" borderId="2" xfId="0" quotePrefix="1" applyFont="1" applyFill="1" applyBorder="1" applyAlignment="1" applyProtection="1">
      <alignment horizontal="left" vertical="top" wrapText="1"/>
      <protection locked="0"/>
    </xf>
    <xf numFmtId="0" fontId="8" fillId="4" borderId="2" xfId="0" applyFont="1" applyFill="1" applyBorder="1" applyAlignment="1" applyProtection="1">
      <alignment horizontal="left" vertical="top" wrapText="1"/>
      <protection locked="0"/>
    </xf>
    <xf numFmtId="165" fontId="8" fillId="4" borderId="2" xfId="1" applyFont="1" applyFill="1" applyBorder="1" applyAlignment="1" applyProtection="1">
      <alignment horizontal="left" vertical="center" wrapText="1"/>
      <protection locked="0"/>
    </xf>
    <xf numFmtId="1" fontId="9" fillId="5" borderId="4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" xfId="0" applyFont="1" applyFill="1" applyBorder="1" applyAlignment="1" applyProtection="1">
      <alignment vertical="top"/>
      <protection locked="0"/>
    </xf>
    <xf numFmtId="1" fontId="9" fillId="5" borderId="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" xfId="0" applyFont="1" applyFill="1" applyBorder="1" applyAlignment="1" applyProtection="1">
      <alignment horizontal="center" vertical="top" wrapText="1"/>
      <protection locked="0"/>
    </xf>
    <xf numFmtId="0" fontId="8" fillId="5" borderId="2" xfId="0" applyFont="1" applyFill="1" applyBorder="1" applyAlignment="1" applyProtection="1">
      <alignment horizontal="left" vertical="top" wrapText="1"/>
      <protection locked="0"/>
    </xf>
    <xf numFmtId="0" fontId="8" fillId="0" borderId="0" xfId="0" quotePrefix="1" applyFont="1" applyAlignment="1">
      <alignment horizontal="left" vertical="top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1" fontId="17" fillId="5" borderId="2" xfId="0" applyNumberFormat="1" applyFont="1" applyFill="1" applyBorder="1" applyAlignment="1" applyProtection="1">
      <alignment horizontal="center" vertical="top" shrinkToFit="1"/>
      <protection locked="0"/>
    </xf>
    <xf numFmtId="1" fontId="17" fillId="4" borderId="2" xfId="0" applyNumberFormat="1" applyFont="1" applyFill="1" applyBorder="1" applyAlignment="1" applyProtection="1">
      <alignment horizontal="center" vertical="top" shrinkToFi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1" fontId="17" fillId="0" borderId="0" xfId="0" applyNumberFormat="1" applyFont="1" applyAlignment="1" applyProtection="1">
      <alignment horizontal="center" vertical="top" shrinkToFit="1"/>
      <protection locked="0"/>
    </xf>
    <xf numFmtId="0" fontId="14" fillId="0" borderId="0" xfId="0" applyFont="1" applyAlignment="1">
      <alignment horizontal="left" vertical="top"/>
    </xf>
    <xf numFmtId="165" fontId="9" fillId="0" borderId="15" xfId="1" applyFont="1" applyFill="1" applyBorder="1" applyAlignment="1" applyProtection="1">
      <alignment horizontal="left" vertical="center" wrapText="1"/>
      <protection locked="0"/>
    </xf>
    <xf numFmtId="165" fontId="9" fillId="0" borderId="15" xfId="1" applyFont="1" applyFill="1" applyBorder="1" applyAlignment="1" applyProtection="1">
      <alignment horizontal="left" vertical="center" wrapText="1"/>
    </xf>
    <xf numFmtId="0" fontId="10" fillId="0" borderId="18" xfId="0" applyFont="1" applyBorder="1" applyAlignment="1" applyProtection="1">
      <alignment horizontal="center" vertical="center"/>
      <protection locked="0"/>
    </xf>
    <xf numFmtId="165" fontId="9" fillId="0" borderId="20" xfId="1" applyFont="1" applyFill="1" applyBorder="1" applyAlignment="1" applyProtection="1">
      <alignment horizontal="left" vertical="center" wrapText="1"/>
      <protection locked="0"/>
    </xf>
    <xf numFmtId="165" fontId="9" fillId="0" borderId="21" xfId="1" applyFont="1" applyFill="1" applyBorder="1" applyAlignment="1" applyProtection="1">
      <alignment horizontal="left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2" fillId="0" borderId="18" xfId="3" applyFont="1" applyFill="1" applyBorder="1" applyAlignment="1" applyProtection="1">
      <alignment horizontal="center" vertical="center"/>
      <protection locked="0"/>
    </xf>
    <xf numFmtId="0" fontId="12" fillId="2" borderId="14" xfId="3" applyFont="1" applyBorder="1" applyAlignment="1" applyProtection="1">
      <alignment horizontal="center" vertical="center"/>
      <protection locked="0"/>
    </xf>
    <xf numFmtId="1" fontId="17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17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vertical="top"/>
      <protection locked="0"/>
    </xf>
    <xf numFmtId="1" fontId="17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horizontal="center" vertical="top" wrapText="1"/>
      <protection locked="0"/>
    </xf>
    <xf numFmtId="165" fontId="8" fillId="5" borderId="0" xfId="1" applyFont="1" applyFill="1" applyBorder="1" applyAlignment="1" applyProtection="1">
      <alignment horizontal="left" vertical="top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</xf>
    <xf numFmtId="165" fontId="8" fillId="5" borderId="0" xfId="1" applyFont="1" applyFill="1" applyBorder="1" applyAlignment="1" applyProtection="1">
      <alignment vertical="top" wrapText="1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10" fillId="5" borderId="0" xfId="0" applyFont="1" applyFill="1" applyAlignment="1" applyProtection="1">
      <alignment horizontal="center" vertical="center" wrapText="1"/>
      <protection locked="0"/>
    </xf>
    <xf numFmtId="0" fontId="11" fillId="6" borderId="22" xfId="0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 applyProtection="1">
      <alignment horizontal="center" vertical="center" wrapText="1"/>
      <protection locked="0"/>
    </xf>
    <xf numFmtId="0" fontId="8" fillId="4" borderId="22" xfId="0" applyFont="1" applyFill="1" applyBorder="1" applyAlignment="1" applyProtection="1">
      <alignment vertical="top"/>
      <protection locked="0"/>
    </xf>
    <xf numFmtId="1" fontId="17" fillId="4" borderId="22" xfId="0" applyNumberFormat="1" applyFont="1" applyFill="1" applyBorder="1" applyAlignment="1" applyProtection="1">
      <alignment horizontal="center" vertical="top" shrinkToFit="1"/>
      <protection locked="0"/>
    </xf>
    <xf numFmtId="1" fontId="9" fillId="4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4" borderId="22" xfId="0" applyFont="1" applyFill="1" applyBorder="1" applyAlignment="1" applyProtection="1">
      <alignment horizontal="center" vertical="top" wrapText="1"/>
      <protection locked="0"/>
    </xf>
    <xf numFmtId="165" fontId="8" fillId="4" borderId="22" xfId="1" applyFont="1" applyFill="1" applyBorder="1" applyAlignment="1" applyProtection="1">
      <alignment horizontal="left" vertical="top" wrapText="1"/>
      <protection locked="0"/>
    </xf>
    <xf numFmtId="165" fontId="9" fillId="4" borderId="22" xfId="1" applyFont="1" applyFill="1" applyBorder="1" applyAlignment="1" applyProtection="1">
      <alignment horizontal="left" vertical="center" wrapText="1"/>
      <protection locked="0"/>
    </xf>
    <xf numFmtId="165" fontId="9" fillId="4" borderId="22" xfId="1" applyFont="1" applyFill="1" applyBorder="1" applyAlignment="1" applyProtection="1">
      <alignment horizontal="left" vertical="center" wrapText="1"/>
    </xf>
    <xf numFmtId="165" fontId="8" fillId="4" borderId="22" xfId="1" applyFont="1" applyFill="1" applyBorder="1" applyAlignment="1" applyProtection="1">
      <alignment vertical="top" wrapText="1"/>
    </xf>
    <xf numFmtId="1" fontId="9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vertical="top"/>
      <protection locked="0"/>
    </xf>
    <xf numFmtId="1" fontId="17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horizontal="center" vertical="top" wrapText="1"/>
      <protection locked="0"/>
    </xf>
    <xf numFmtId="165" fontId="8" fillId="5" borderId="22" xfId="1" applyFont="1" applyFill="1" applyBorder="1" applyAlignment="1" applyProtection="1">
      <alignment horizontal="left" vertical="top" wrapText="1"/>
      <protection locked="0"/>
    </xf>
    <xf numFmtId="165" fontId="9" fillId="5" borderId="22" xfId="1" applyFont="1" applyFill="1" applyBorder="1" applyAlignment="1" applyProtection="1">
      <alignment horizontal="left" vertical="center" wrapText="1"/>
      <protection locked="0"/>
    </xf>
    <xf numFmtId="165" fontId="9" fillId="5" borderId="22" xfId="1" applyFont="1" applyFill="1" applyBorder="1" applyAlignment="1" applyProtection="1">
      <alignment horizontal="left" vertical="center" wrapText="1"/>
    </xf>
    <xf numFmtId="165" fontId="8" fillId="5" borderId="22" xfId="1" applyFont="1" applyFill="1" applyBorder="1" applyAlignment="1" applyProtection="1">
      <alignment vertical="top" wrapText="1"/>
    </xf>
    <xf numFmtId="0" fontId="8" fillId="7" borderId="2" xfId="0" applyFont="1" applyFill="1" applyBorder="1" applyAlignment="1" applyProtection="1">
      <alignment horizontal="left" vertical="top" wrapText="1"/>
      <protection locked="0"/>
    </xf>
    <xf numFmtId="0" fontId="9" fillId="5" borderId="0" xfId="0" applyFont="1" applyFill="1" applyAlignment="1" applyProtection="1">
      <alignment horizontal="center" vertical="top"/>
      <protection locked="0"/>
    </xf>
    <xf numFmtId="0" fontId="9" fillId="5" borderId="2" xfId="0" applyFont="1" applyFill="1" applyBorder="1" applyAlignment="1" applyProtection="1">
      <alignment horizontal="left" vertical="top"/>
      <protection locked="0"/>
    </xf>
    <xf numFmtId="1" fontId="17" fillId="5" borderId="2" xfId="0" applyNumberFormat="1" applyFont="1" applyFill="1" applyBorder="1" applyAlignment="1" applyProtection="1">
      <alignment horizontal="center" vertical="top"/>
      <protection locked="0"/>
    </xf>
    <xf numFmtId="0" fontId="17" fillId="5" borderId="2" xfId="0" applyFont="1" applyFill="1" applyBorder="1" applyAlignment="1" applyProtection="1">
      <alignment horizontal="center" vertical="top"/>
      <protection locked="0"/>
    </xf>
    <xf numFmtId="1" fontId="9" fillId="4" borderId="4" xfId="0" applyNumberFormat="1" applyFont="1" applyFill="1" applyBorder="1" applyAlignment="1" applyProtection="1">
      <alignment horizontal="center" vertical="top" shrinkToFit="1"/>
      <protection locked="0"/>
    </xf>
    <xf numFmtId="0" fontId="9" fillId="5" borderId="2" xfId="0" applyFont="1" applyFill="1" applyBorder="1" applyAlignment="1" applyProtection="1">
      <alignment horizontal="center" vertical="top"/>
      <protection locked="0"/>
    </xf>
    <xf numFmtId="165" fontId="8" fillId="5" borderId="2" xfId="1" applyFont="1" applyFill="1" applyBorder="1" applyAlignment="1" applyProtection="1">
      <alignment horizontal="center" vertical="top" wrapText="1"/>
      <protection locked="0"/>
    </xf>
    <xf numFmtId="165" fontId="9" fillId="5" borderId="2" xfId="1" applyFont="1" applyFill="1" applyBorder="1" applyAlignment="1" applyProtection="1">
      <alignment horizontal="center" vertical="center" wrapText="1"/>
      <protection locked="0"/>
    </xf>
    <xf numFmtId="165" fontId="9" fillId="5" borderId="2" xfId="1" applyFont="1" applyFill="1" applyBorder="1" applyAlignment="1" applyProtection="1">
      <alignment horizontal="center" vertical="center" wrapText="1"/>
    </xf>
    <xf numFmtId="165" fontId="8" fillId="5" borderId="4" xfId="1" applyFont="1" applyFill="1" applyBorder="1" applyAlignment="1" applyProtection="1">
      <alignment horizontal="center" vertical="top" wrapText="1"/>
    </xf>
    <xf numFmtId="165" fontId="9" fillId="5" borderId="2" xfId="1" quotePrefix="1" applyFont="1" applyFill="1" applyBorder="1" applyAlignment="1" applyProtection="1">
      <alignment horizontal="center" vertical="center" wrapText="1"/>
      <protection locked="0"/>
    </xf>
    <xf numFmtId="165" fontId="8" fillId="4" borderId="2" xfId="1" applyFont="1" applyFill="1" applyBorder="1" applyAlignment="1" applyProtection="1">
      <alignment horizontal="center" vertical="top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</xf>
    <xf numFmtId="165" fontId="8" fillId="4" borderId="4" xfId="1" applyFont="1" applyFill="1" applyBorder="1" applyAlignment="1" applyProtection="1">
      <alignment horizontal="center" vertical="top" wrapText="1"/>
    </xf>
    <xf numFmtId="165" fontId="9" fillId="4" borderId="2" xfId="1" quotePrefix="1" applyFont="1" applyFill="1" applyBorder="1" applyAlignment="1" applyProtection="1">
      <alignment horizontal="center" vertical="center" wrapText="1"/>
      <protection locked="0"/>
    </xf>
    <xf numFmtId="165" fontId="9" fillId="5" borderId="2" xfId="1" applyFont="1" applyFill="1" applyBorder="1" applyAlignment="1" applyProtection="1">
      <alignment horizontal="center" vertical="top"/>
      <protection locked="0"/>
    </xf>
    <xf numFmtId="165" fontId="8" fillId="4" borderId="2" xfId="1" applyFont="1" applyFill="1" applyBorder="1" applyAlignment="1" applyProtection="1">
      <alignment horizontal="center" vertical="center" wrapText="1"/>
      <protection locked="0"/>
    </xf>
    <xf numFmtId="165" fontId="8" fillId="5" borderId="2" xfId="1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1" fontId="9" fillId="0" borderId="4" xfId="0" applyNumberFormat="1" applyFont="1" applyBorder="1" applyAlignment="1" applyProtection="1">
      <alignment horizontal="center" vertical="center" shrinkToFit="1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8" fillId="4" borderId="2" xfId="0" quotePrefix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right" vertical="center" shrinkToFit="1"/>
      <protection locked="0"/>
    </xf>
    <xf numFmtId="165" fontId="8" fillId="4" borderId="4" xfId="1" applyFont="1" applyFill="1" applyBorder="1" applyAlignment="1" applyProtection="1">
      <alignment vertical="center" wrapText="1"/>
    </xf>
    <xf numFmtId="1" fontId="9" fillId="0" borderId="11" xfId="0" applyNumberFormat="1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165" fontId="8" fillId="0" borderId="15" xfId="1" applyFont="1" applyFill="1" applyBorder="1" applyAlignment="1" applyProtection="1">
      <alignment horizontal="left" vertical="center" wrapText="1"/>
      <protection locked="0"/>
    </xf>
    <xf numFmtId="165" fontId="8" fillId="0" borderId="11" xfId="1" applyFont="1" applyFill="1" applyBorder="1" applyAlignment="1" applyProtection="1">
      <alignment vertical="center" wrapText="1"/>
    </xf>
    <xf numFmtId="1" fontId="9" fillId="0" borderId="16" xfId="0" applyNumberFormat="1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vertical="center"/>
      <protection locked="0"/>
    </xf>
    <xf numFmtId="1" fontId="17" fillId="0" borderId="17" xfId="0" applyNumberFormat="1" applyFont="1" applyBorder="1" applyAlignment="1" applyProtection="1">
      <alignment horizontal="center" vertical="center" shrinkToFit="1"/>
      <protection locked="0"/>
    </xf>
    <xf numFmtId="1" fontId="17" fillId="0" borderId="18" xfId="0" applyNumberFormat="1" applyFont="1" applyBorder="1" applyAlignment="1" applyProtection="1">
      <alignment horizontal="center" vertical="center" shrinkToFit="1"/>
      <protection locked="0"/>
    </xf>
    <xf numFmtId="1" fontId="9" fillId="0" borderId="19" xfId="0" applyNumberFormat="1" applyFont="1" applyBorder="1" applyAlignment="1" applyProtection="1">
      <alignment horizontal="center" vertical="center" shrinkToFit="1"/>
      <protection locked="0"/>
    </xf>
    <xf numFmtId="1" fontId="9" fillId="0" borderId="20" xfId="0" applyNumberFormat="1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165" fontId="8" fillId="0" borderId="20" xfId="1" applyFont="1" applyFill="1" applyBorder="1" applyAlignment="1" applyProtection="1">
      <alignment horizontal="left" vertical="center" wrapText="1"/>
      <protection locked="0"/>
    </xf>
    <xf numFmtId="165" fontId="8" fillId="0" borderId="20" xfId="1" applyFont="1" applyFill="1" applyBorder="1" applyAlignment="1" applyProtection="1">
      <alignment vertical="center" wrapText="1"/>
      <protection locked="0"/>
    </xf>
    <xf numFmtId="0" fontId="12" fillId="2" borderId="13" xfId="3" applyFont="1" applyBorder="1" applyAlignment="1" applyProtection="1">
      <alignment horizontal="center" vertical="center"/>
      <protection locked="0"/>
    </xf>
    <xf numFmtId="0" fontId="12" fillId="0" borderId="14" xfId="3" applyFont="1" applyFill="1" applyBorder="1" applyAlignment="1" applyProtection="1">
      <alignment horizontal="center" vertical="center"/>
      <protection locked="0"/>
    </xf>
    <xf numFmtId="0" fontId="12" fillId="5" borderId="0" xfId="3" applyFont="1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1" fontId="9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2" xfId="0" applyFont="1" applyFill="1" applyBorder="1" applyAlignment="1" applyProtection="1">
      <alignment vertical="center"/>
      <protection locked="0"/>
    </xf>
    <xf numFmtId="1" fontId="17" fillId="5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5" borderId="2" xfId="0" applyNumberFormat="1" applyFont="1" applyFill="1" applyBorder="1" applyAlignment="1" applyProtection="1">
      <alignment horizontal="center" vertical="center" shrinkToFit="1"/>
      <protection locked="0"/>
    </xf>
    <xf numFmtId="165" fontId="8" fillId="5" borderId="4" xfId="1" applyFont="1" applyFill="1" applyBorder="1" applyAlignment="1" applyProtection="1">
      <alignment horizontal="center" vertical="center" wrapText="1"/>
    </xf>
    <xf numFmtId="1" fontId="9" fillId="4" borderId="4" xfId="0" applyNumberFormat="1" applyFont="1" applyFill="1" applyBorder="1" applyAlignment="1" applyProtection="1">
      <alignment horizontal="center" vertical="center" shrinkToFit="1"/>
      <protection locked="0"/>
    </xf>
    <xf numFmtId="165" fontId="8" fillId="4" borderId="4" xfId="1" applyFont="1" applyFill="1" applyBorder="1" applyAlignment="1" applyProtection="1">
      <alignment horizontal="center" vertical="center" wrapText="1"/>
    </xf>
    <xf numFmtId="1" fontId="9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2" applyFill="1" applyAlignment="1" applyProtection="1">
      <alignment vertical="top"/>
      <protection locked="0"/>
    </xf>
    <xf numFmtId="14" fontId="18" fillId="0" borderId="24" xfId="0" applyNumberFormat="1" applyFont="1" applyBorder="1" applyAlignment="1" applyProtection="1">
      <alignment horizontal="left" vertical="top"/>
      <protection locked="0"/>
    </xf>
    <xf numFmtId="0" fontId="12" fillId="2" borderId="22" xfId="3" applyFont="1" applyBorder="1" applyAlignment="1">
      <alignment horizontal="center" vertical="center"/>
    </xf>
    <xf numFmtId="0" fontId="12" fillId="3" borderId="22" xfId="3" applyFont="1" applyFill="1" applyBorder="1" applyAlignment="1">
      <alignment horizontal="center" vertical="top"/>
    </xf>
    <xf numFmtId="0" fontId="5" fillId="0" borderId="23" xfId="2" applyFill="1" applyBorder="1" applyAlignment="1" applyProtection="1">
      <alignment horizontal="center" vertical="top"/>
      <protection locked="0"/>
    </xf>
    <xf numFmtId="0" fontId="5" fillId="0" borderId="3" xfId="2" applyFill="1" applyAlignment="1" applyProtection="1">
      <alignment horizontal="center" vertical="top"/>
      <protection locked="0"/>
    </xf>
    <xf numFmtId="0" fontId="12" fillId="2" borderId="4" xfId="3" applyFont="1" applyBorder="1" applyAlignment="1" applyProtection="1">
      <alignment horizontal="center" vertical="top"/>
      <protection locked="0"/>
    </xf>
    <xf numFmtId="0" fontId="12" fillId="2" borderId="12" xfId="3" applyFont="1" applyBorder="1" applyAlignment="1" applyProtection="1">
      <alignment horizontal="center" vertical="top"/>
      <protection locked="0"/>
    </xf>
    <xf numFmtId="0" fontId="5" fillId="0" borderId="0" xfId="2" applyFill="1" applyBorder="1" applyAlignment="1" applyProtection="1">
      <alignment horizontal="center" vertical="top"/>
      <protection locked="0"/>
    </xf>
    <xf numFmtId="0" fontId="12" fillId="0" borderId="13" xfId="3" applyFont="1" applyFill="1" applyBorder="1" applyAlignment="1" applyProtection="1">
      <alignment horizontal="center" vertical="top"/>
      <protection locked="0"/>
    </xf>
    <xf numFmtId="0" fontId="12" fillId="0" borderId="14" xfId="3" applyFont="1" applyFill="1" applyBorder="1" applyAlignment="1" applyProtection="1">
      <alignment horizontal="center" vertical="top"/>
      <protection locked="0"/>
    </xf>
  </cellXfs>
  <cellStyles count="8">
    <cellStyle name="Moeda" xfId="1" builtinId="4"/>
    <cellStyle name="Neutro" xfId="3" builtinId="28"/>
    <cellStyle name="Normal" xfId="0" builtinId="0"/>
    <cellStyle name="Normal 2" xfId="5" xr:uid="{F05D3344-78BC-485C-BB73-D4350B06B400}"/>
    <cellStyle name="Normal 2 2" xfId="6" xr:uid="{10882F75-EDEF-4305-BD81-D94AEDC57F18}"/>
    <cellStyle name="Normal 2 3" xfId="7" xr:uid="{3B2E543F-CEAB-493A-9499-E7DF17EA8771}"/>
    <cellStyle name="Normal 3" xfId="4" xr:uid="{F391CF64-5439-4C9C-8778-56E28379F07F}"/>
    <cellStyle name="Título 1" xfId="2" builtinId="16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B6:Q32" totalsRowShown="0" headerRowDxfId="20" dataDxfId="18" headerRowBorderDxfId="19" tableBorderDxfId="17" totalsRowBorderDxfId="16" dataCellStyle="Moeda">
  <tableColumns count="16">
    <tableColumn id="1" xr3:uid="{F5923918-14AF-42AF-8895-D73B1ADE02EF}" name="Nº  de ordem" dataDxfId="15"/>
    <tableColumn id="2" xr3:uid="{8B263085-3E5D-4FCD-A1B5-2476A115CEEA}" name="Funcionário" dataDxfId="14"/>
    <tableColumn id="3" xr3:uid="{37E2A8FC-769A-47F5-9E80-A71CE12BF403}" name="NÍVEL (ATA)" dataDxfId="13"/>
    <tableColumn id="23" xr3:uid="{887AE689-B227-49AB-8AC6-A0432A32F5BF}" name="NÍVEL (MERECIMENTO)" dataDxfId="12"/>
    <tableColumn id="11" xr3:uid="{6D6AC6D5-C963-49DC-A7E4-121C7E3EBAEB}" name="RCC" dataDxfId="11"/>
    <tableColumn id="4" xr3:uid="{BC462F50-076A-47E6-B31C-F6898C4A69DF}" name="Status" dataDxfId="10"/>
    <tableColumn id="5" xr3:uid="{5C20303B-87A8-4106-8AB5-0EB70EBC8559}" name="C/H" dataDxfId="9"/>
    <tableColumn id="6" xr3:uid="{BCE9455D-16EF-4B8E-94BA-F2030CDA65EE}" name="Cargo / Função" dataDxfId="8"/>
    <tableColumn id="22" xr3:uid="{1FC729DA-5D23-44E2-9A98-76EB952C8D0F}" name="Vinculo" dataDxfId="7"/>
    <tableColumn id="7" xr3:uid="{34C9F3CC-D942-4E44-8FE3-72E85942AEEC}" name="Salario Base" dataDxfId="6" dataCellStyle="Moeda"/>
    <tableColumn id="20" xr3:uid="{B1EDD25A-1964-4762-BC4A-EEC33F48C0FE}" name="Outras Verbas " dataDxfId="5" dataCellStyle="Moeda"/>
    <tableColumn id="8" xr3:uid="{D96B2A36-940E-41E2-B4D1-837286F40B32}" name="Gratificação" dataDxfId="4" dataCellStyle="Moeda"/>
    <tableColumn id="9" xr3:uid="{97DAA29C-C181-40C6-B248-2C65323CE90B}" name="Salario Bruto" dataDxfId="3" dataCellStyle="Moeda">
      <calculatedColumnFormula>SUM(Tabela44[[#This Row],[Salario Base]:[Gratificação]])</calculatedColumnFormula>
    </tableColumn>
    <tableColumn id="24" xr3:uid="{CFA6E76E-36D8-40E7-B5A6-410B20A57BC1}" name="Descontos" dataDxfId="2" dataCellStyle="Moeda"/>
    <tableColumn id="17" xr3:uid="{A3BE8A6E-1FF6-4D82-AC5D-12931D3A1FBA}" name="Salario Liquido" dataDxfId="1" dataCellStyle="Moeda">
      <calculatedColumnFormula>SUM(#REF!)</calculatedColumnFormula>
    </tableColumn>
    <tableColumn id="10" xr3:uid="{A10B9EE7-9333-4B1E-B8E1-E3C0186584CE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4:AU173"/>
  <sheetViews>
    <sheetView tabSelected="1" view="pageBreakPreview" topLeftCell="G1" zoomScale="60" zoomScaleNormal="96" workbookViewId="0">
      <selection activeCell="I51" sqref="I51"/>
    </sheetView>
  </sheetViews>
  <sheetFormatPr defaultColWidth="9" defaultRowHeight="13" x14ac:dyDescent="0.3"/>
  <cols>
    <col min="1" max="1" width="5.19921875" customWidth="1"/>
    <col min="2" max="2" width="12.796875" customWidth="1"/>
    <col min="3" max="3" width="49" customWidth="1"/>
    <col min="4" max="4" width="17.69921875" bestFit="1" customWidth="1"/>
    <col min="5" max="5" width="18" customWidth="1"/>
    <col min="6" max="6" width="18" style="54" customWidth="1"/>
    <col min="7" max="7" width="16" customWidth="1"/>
    <col min="8" max="8" width="13.5" customWidth="1"/>
    <col min="9" max="9" width="35.19921875" customWidth="1"/>
    <col min="10" max="10" width="20.5" customWidth="1"/>
    <col min="11" max="11" width="15.296875" customWidth="1"/>
    <col min="12" max="12" width="14.796875" customWidth="1"/>
    <col min="13" max="13" width="15.296875" bestFit="1" customWidth="1"/>
    <col min="14" max="14" width="21.796875" customWidth="1"/>
    <col min="15" max="15" width="18" customWidth="1"/>
    <col min="16" max="16" width="17.796875" bestFit="1" customWidth="1"/>
  </cols>
  <sheetData>
    <row r="4" spans="1:47" ht="20" thickBot="1" x14ac:dyDescent="0.35">
      <c r="B4" s="159" t="s">
        <v>49</v>
      </c>
      <c r="C4" s="159"/>
      <c r="D4" s="159"/>
      <c r="E4" s="159"/>
      <c r="F4" s="159"/>
      <c r="G4" s="159"/>
      <c r="H4" s="16"/>
      <c r="I4" s="151" t="s">
        <v>38</v>
      </c>
      <c r="J4" s="152" t="s">
        <v>118</v>
      </c>
      <c r="K4" s="155">
        <v>2022</v>
      </c>
      <c r="L4" s="156"/>
      <c r="M4" s="156"/>
      <c r="N4" s="16"/>
      <c r="O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47" ht="15.5" thickTop="1" thickBot="1" x14ac:dyDescent="0.35">
      <c r="B5" s="157" t="s">
        <v>73</v>
      </c>
      <c r="C5" s="158"/>
      <c r="D5" s="160" t="s">
        <v>89</v>
      </c>
      <c r="E5" s="161"/>
      <c r="F5" s="18"/>
      <c r="G5" s="18"/>
      <c r="H5" s="18"/>
      <c r="I5" s="18"/>
      <c r="J5" s="18"/>
      <c r="K5" s="18"/>
      <c r="L5" s="18"/>
      <c r="M5" s="18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47" ht="48" customHeight="1" x14ac:dyDescent="0.3">
      <c r="B6" s="19" t="s">
        <v>28</v>
      </c>
      <c r="C6" s="20" t="s">
        <v>36</v>
      </c>
      <c r="D6" s="20" t="s">
        <v>46</v>
      </c>
      <c r="E6" s="20" t="s">
        <v>47</v>
      </c>
      <c r="F6" s="20" t="s">
        <v>85</v>
      </c>
      <c r="G6" s="20" t="s">
        <v>37</v>
      </c>
      <c r="H6" s="20" t="s">
        <v>29</v>
      </c>
      <c r="I6" s="20" t="s">
        <v>48</v>
      </c>
      <c r="J6" s="20" t="s">
        <v>65</v>
      </c>
      <c r="K6" s="20" t="s">
        <v>64</v>
      </c>
      <c r="L6" s="20" t="s">
        <v>66</v>
      </c>
      <c r="M6" s="20" t="s">
        <v>34</v>
      </c>
      <c r="N6" s="20" t="s">
        <v>67</v>
      </c>
      <c r="O6" s="21" t="s">
        <v>72</v>
      </c>
      <c r="P6" s="21" t="s">
        <v>68</v>
      </c>
      <c r="Q6" s="49" t="s">
        <v>78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47" x14ac:dyDescent="0.3">
      <c r="B7" s="120">
        <v>1</v>
      </c>
      <c r="C7" s="121" t="s">
        <v>13</v>
      </c>
      <c r="D7" s="66">
        <v>11</v>
      </c>
      <c r="E7" s="66" t="s">
        <v>84</v>
      </c>
      <c r="F7" s="66" t="s">
        <v>91</v>
      </c>
      <c r="G7" s="68" t="s">
        <v>27</v>
      </c>
      <c r="H7" s="68">
        <v>6</v>
      </c>
      <c r="I7" s="119" t="s">
        <v>14</v>
      </c>
      <c r="J7" s="122" t="str">
        <f>J13</f>
        <v>CONCURSADO</v>
      </c>
      <c r="K7" s="42">
        <v>3702.12</v>
      </c>
      <c r="L7" s="42">
        <v>1490.1</v>
      </c>
      <c r="M7" s="123"/>
      <c r="N7" s="39">
        <f>SUM(Tabela44[[#This Row],[Salario Base]:[Gratificação]])</f>
        <v>5192.2199999999993</v>
      </c>
      <c r="O7" s="38">
        <v>1950.11</v>
      </c>
      <c r="P7" s="124">
        <f>Tabela44[[#This Row],[Salario Bruto]]-Tabela44[[#This Row],[Descontos]]</f>
        <v>3242.1099999999997</v>
      </c>
      <c r="Q7" s="38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47" ht="13.5" thickBot="1" x14ac:dyDescent="0.35">
      <c r="B8" s="125">
        <v>2</v>
      </c>
      <c r="C8" s="126" t="s">
        <v>10</v>
      </c>
      <c r="D8" s="67">
        <v>13</v>
      </c>
      <c r="E8" s="67" t="s">
        <v>84</v>
      </c>
      <c r="F8" s="67" t="s">
        <v>86</v>
      </c>
      <c r="G8" s="69" t="s">
        <v>27</v>
      </c>
      <c r="H8" s="69">
        <v>6</v>
      </c>
      <c r="I8" s="127" t="s">
        <v>11</v>
      </c>
      <c r="J8" s="127" t="str">
        <f>J13</f>
        <v>CONCURSADO</v>
      </c>
      <c r="K8" s="128">
        <v>3116</v>
      </c>
      <c r="L8" s="128">
        <v>178.31</v>
      </c>
      <c r="M8" s="55"/>
      <c r="N8" s="56">
        <f>SUM(Tabela44[[#This Row],[Salario Base]:[Gratificação]])</f>
        <v>3294.31</v>
      </c>
      <c r="O8" s="55">
        <v>360.97</v>
      </c>
      <c r="P8" s="129">
        <f>Tabela44[[#This Row],[Salario Bruto]]-Tabela44[[#This Row],[Descontos]]</f>
        <v>2933.34</v>
      </c>
      <c r="Q8" s="55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7" ht="12" customHeight="1" thickBot="1" x14ac:dyDescent="0.35">
      <c r="B9" s="130"/>
      <c r="C9" s="131"/>
      <c r="D9" s="132"/>
      <c r="E9" s="133"/>
      <c r="F9" s="57"/>
      <c r="G9" s="134"/>
      <c r="H9" s="135"/>
      <c r="I9" s="136"/>
      <c r="J9" s="136"/>
      <c r="K9" s="137"/>
      <c r="L9" s="137"/>
      <c r="M9" s="58"/>
      <c r="N9" s="58"/>
      <c r="O9" s="58"/>
      <c r="P9" s="138"/>
      <c r="Q9" s="59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7" ht="12.75" customHeight="1" thickBot="1" x14ac:dyDescent="0.35"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7" ht="25.5" customHeight="1" thickBot="1" x14ac:dyDescent="0.35">
      <c r="B11" s="139"/>
      <c r="C11" s="65" t="s">
        <v>73</v>
      </c>
      <c r="D11" s="64" t="s">
        <v>90</v>
      </c>
      <c r="E11" s="140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2"/>
      <c r="Q11" s="142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7" ht="48" customHeight="1" x14ac:dyDescent="0.3">
      <c r="B12" s="60" t="s">
        <v>28</v>
      </c>
      <c r="C12" s="61" t="s">
        <v>36</v>
      </c>
      <c r="D12" s="61" t="s">
        <v>46</v>
      </c>
      <c r="E12" s="61" t="s">
        <v>47</v>
      </c>
      <c r="F12" s="61" t="s">
        <v>85</v>
      </c>
      <c r="G12" s="61" t="s">
        <v>37</v>
      </c>
      <c r="H12" s="61" t="s">
        <v>29</v>
      </c>
      <c r="I12" s="61" t="s">
        <v>48</v>
      </c>
      <c r="J12" s="61" t="s">
        <v>65</v>
      </c>
      <c r="K12" s="61" t="s">
        <v>64</v>
      </c>
      <c r="L12" s="61" t="s">
        <v>66</v>
      </c>
      <c r="M12" s="61" t="s">
        <v>34</v>
      </c>
      <c r="N12" s="61" t="s">
        <v>67</v>
      </c>
      <c r="O12" s="62" t="s">
        <v>72</v>
      </c>
      <c r="P12" s="62" t="s">
        <v>68</v>
      </c>
      <c r="Q12" s="63" t="s">
        <v>78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7" x14ac:dyDescent="0.3">
      <c r="B13" s="143">
        <v>3</v>
      </c>
      <c r="C13" s="144" t="s">
        <v>1</v>
      </c>
      <c r="D13" s="145">
        <v>3</v>
      </c>
      <c r="E13" s="145" t="s">
        <v>83</v>
      </c>
      <c r="F13" s="145" t="s">
        <v>86</v>
      </c>
      <c r="G13" s="146" t="s">
        <v>106</v>
      </c>
      <c r="H13" s="146">
        <v>6</v>
      </c>
      <c r="I13" s="118" t="s">
        <v>2</v>
      </c>
      <c r="J13" s="118" t="s">
        <v>69</v>
      </c>
      <c r="K13" s="117"/>
      <c r="L13" s="117"/>
      <c r="M13" s="106"/>
      <c r="N13" s="107"/>
      <c r="O13" s="106"/>
      <c r="P13" s="147"/>
      <c r="Q13" s="10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7" x14ac:dyDescent="0.3">
      <c r="B14" s="148">
        <v>4</v>
      </c>
      <c r="C14" s="121" t="s">
        <v>39</v>
      </c>
      <c r="D14" s="66">
        <v>3</v>
      </c>
      <c r="E14" s="66" t="s">
        <v>83</v>
      </c>
      <c r="F14" s="66" t="str">
        <f>F13</f>
        <v>.........</v>
      </c>
      <c r="G14" s="68" t="s">
        <v>81</v>
      </c>
      <c r="H14" s="68">
        <v>6</v>
      </c>
      <c r="I14" s="119" t="s">
        <v>107</v>
      </c>
      <c r="J14" s="119" t="str">
        <f>J13</f>
        <v>CONCURSADO</v>
      </c>
      <c r="K14" s="116">
        <v>1727.57</v>
      </c>
      <c r="L14" s="116">
        <v>224.58</v>
      </c>
      <c r="M14" s="111">
        <v>1394.75</v>
      </c>
      <c r="N14" s="112">
        <f>SUM(Tabela44[[#This Row],[Salario Base]:[Gratificação]])</f>
        <v>3346.8999999999996</v>
      </c>
      <c r="O14" s="111">
        <v>339.55</v>
      </c>
      <c r="P14" s="149">
        <f>Tabela44[[#This Row],[Salario Bruto]]-Tabela44[[#This Row],[Descontos]]</f>
        <v>3007.3499999999995</v>
      </c>
      <c r="Q14" s="111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7" s="7" customFormat="1" x14ac:dyDescent="0.3">
      <c r="A15" s="48"/>
      <c r="B15" s="143">
        <v>5</v>
      </c>
      <c r="C15" s="144" t="s">
        <v>3</v>
      </c>
      <c r="D15" s="145">
        <v>16</v>
      </c>
      <c r="E15" s="145" t="s">
        <v>84</v>
      </c>
      <c r="F15" s="145" t="str">
        <f>F14</f>
        <v>.........</v>
      </c>
      <c r="G15" s="146" t="s">
        <v>27</v>
      </c>
      <c r="H15" s="146">
        <v>6</v>
      </c>
      <c r="I15" s="118" t="s">
        <v>4</v>
      </c>
      <c r="J15" s="118" t="str">
        <f>J13</f>
        <v>CONCURSADO</v>
      </c>
      <c r="K15" s="117">
        <v>6796.46</v>
      </c>
      <c r="L15" s="117">
        <v>356.81</v>
      </c>
      <c r="M15" s="106"/>
      <c r="N15" s="107">
        <f>SUM(Tabela44[[#This Row],[Salario Base]:[Gratificação]])</f>
        <v>7153.27</v>
      </c>
      <c r="O15" s="106">
        <v>3039.43</v>
      </c>
      <c r="P15" s="147">
        <f>Tabela44[[#This Row],[Salario Bruto]]-Tabela44[[#This Row],[Descontos]]</f>
        <v>4113.84</v>
      </c>
      <c r="Q15" s="109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</row>
    <row r="16" spans="1:47" x14ac:dyDescent="0.3">
      <c r="B16" s="148">
        <v>6</v>
      </c>
      <c r="C16" s="121" t="s">
        <v>5</v>
      </c>
      <c r="D16" s="66"/>
      <c r="E16" s="66"/>
      <c r="F16" s="66" t="s">
        <v>86</v>
      </c>
      <c r="G16" s="68" t="s">
        <v>43</v>
      </c>
      <c r="H16" s="68">
        <v>6</v>
      </c>
      <c r="I16" s="119" t="s">
        <v>4</v>
      </c>
      <c r="J16" s="119" t="str">
        <f>J13</f>
        <v>CONCURSADO</v>
      </c>
      <c r="K16" s="116"/>
      <c r="L16" s="116"/>
      <c r="M16" s="116"/>
      <c r="N16" s="112"/>
      <c r="O16" s="111"/>
      <c r="P16" s="149"/>
      <c r="Q16" s="111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2:36" ht="16.5" customHeight="1" x14ac:dyDescent="0.3">
      <c r="B17" s="143">
        <v>7</v>
      </c>
      <c r="C17" s="144" t="s">
        <v>6</v>
      </c>
      <c r="D17" s="145">
        <v>6</v>
      </c>
      <c r="E17" s="145" t="s">
        <v>83</v>
      </c>
      <c r="F17" s="145" t="str">
        <f>F15</f>
        <v>.........</v>
      </c>
      <c r="G17" s="146" t="s">
        <v>27</v>
      </c>
      <c r="H17" s="146">
        <v>6</v>
      </c>
      <c r="I17" s="118" t="s">
        <v>108</v>
      </c>
      <c r="J17" s="118" t="str">
        <f>J13</f>
        <v>CONCURSADO</v>
      </c>
      <c r="K17" s="117">
        <v>2369.7399999999998</v>
      </c>
      <c r="L17" s="117">
        <v>236.97</v>
      </c>
      <c r="M17" s="106">
        <v>2324.59</v>
      </c>
      <c r="N17" s="107">
        <f>SUM(Tabela44[[#This Row],[Salario Base]:[Gratificação]])</f>
        <v>4931.2999999999993</v>
      </c>
      <c r="O17" s="106">
        <v>1301</v>
      </c>
      <c r="P17" s="147">
        <f>Tabela44[[#This Row],[Salario Bruto]]-Tabela44[[#This Row],[Descontos]]</f>
        <v>3630.2999999999993</v>
      </c>
      <c r="Q17" s="10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2:36" x14ac:dyDescent="0.3">
      <c r="B18" s="148">
        <v>8</v>
      </c>
      <c r="C18" s="121" t="s">
        <v>41</v>
      </c>
      <c r="D18" s="66">
        <v>2</v>
      </c>
      <c r="E18" s="66" t="s">
        <v>83</v>
      </c>
      <c r="F18" s="66" t="str">
        <f>F17</f>
        <v>.........</v>
      </c>
      <c r="G18" s="68" t="s">
        <v>27</v>
      </c>
      <c r="H18" s="68">
        <v>6</v>
      </c>
      <c r="I18" s="119" t="s">
        <v>109</v>
      </c>
      <c r="J18" s="119" t="str">
        <f>J13</f>
        <v>CONCURSADO</v>
      </c>
      <c r="K18" s="116">
        <v>1554.81</v>
      </c>
      <c r="L18" s="116">
        <v>155.47999999999999</v>
      </c>
      <c r="M18" s="111">
        <v>1394.75</v>
      </c>
      <c r="N18" s="112">
        <f>SUM(Tabela44[[#This Row],[Salario Base]:[Gratificação]])</f>
        <v>3105.04</v>
      </c>
      <c r="O18" s="111">
        <v>293.2</v>
      </c>
      <c r="P18" s="149">
        <f>Tabela44[[#This Row],[Salario Bruto]]-Tabela44[[#This Row],[Descontos]]</f>
        <v>2811.84</v>
      </c>
      <c r="Q18" s="111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2:36" x14ac:dyDescent="0.3">
      <c r="B19" s="143">
        <v>9</v>
      </c>
      <c r="C19" s="144" t="s">
        <v>7</v>
      </c>
      <c r="D19" s="145">
        <v>7</v>
      </c>
      <c r="E19" s="145" t="s">
        <v>83</v>
      </c>
      <c r="F19" s="145" t="str">
        <f>F18</f>
        <v>.........</v>
      </c>
      <c r="G19" s="146" t="s">
        <v>82</v>
      </c>
      <c r="H19" s="146">
        <v>6</v>
      </c>
      <c r="I19" s="118" t="s">
        <v>4</v>
      </c>
      <c r="J19" s="118" t="str">
        <f t="shared" ref="J19:J32" si="0">J14</f>
        <v>CONCURSADO</v>
      </c>
      <c r="K19" s="117">
        <v>2633.09</v>
      </c>
      <c r="L19" s="117"/>
      <c r="M19" s="117"/>
      <c r="N19" s="107">
        <f>SUM(Tabela44[[#This Row],[Salario Base]:[Gratificação]])</f>
        <v>2633.09</v>
      </c>
      <c r="O19" s="106">
        <v>262.77</v>
      </c>
      <c r="P19" s="147">
        <f>Tabela44[[#This Row],[Salario Bruto]]-Tabela44[[#This Row],[Descontos]]</f>
        <v>2370.3200000000002</v>
      </c>
      <c r="Q19" s="10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2:36" x14ac:dyDescent="0.3">
      <c r="B20" s="148">
        <v>11</v>
      </c>
      <c r="C20" s="121" t="s">
        <v>15</v>
      </c>
      <c r="D20" s="66">
        <v>20</v>
      </c>
      <c r="E20" s="66" t="s">
        <v>83</v>
      </c>
      <c r="F20" s="66" t="str">
        <f>F19</f>
        <v>.........</v>
      </c>
      <c r="G20" s="68" t="s">
        <v>27</v>
      </c>
      <c r="H20" s="68">
        <v>6</v>
      </c>
      <c r="I20" s="119" t="s">
        <v>110</v>
      </c>
      <c r="J20" s="119" t="str">
        <f t="shared" si="0"/>
        <v>CONCURSADO</v>
      </c>
      <c r="K20" s="116">
        <v>1353.7</v>
      </c>
      <c r="L20" s="116">
        <v>16636.419999999998</v>
      </c>
      <c r="M20" s="111">
        <v>309.95</v>
      </c>
      <c r="N20" s="112">
        <f>SUM(Tabela44[[#This Row],[Salario Base]:[Gratificação]])</f>
        <v>18300.07</v>
      </c>
      <c r="O20" s="111">
        <v>17388.38</v>
      </c>
      <c r="P20" s="149">
        <f>Tabela44[[#This Row],[Salario Bruto]]-Tabela44[[#This Row],[Descontos]]</f>
        <v>911.68999999999869</v>
      </c>
      <c r="Q20" s="111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J20" t="s">
        <v>79</v>
      </c>
    </row>
    <row r="21" spans="2:36" x14ac:dyDescent="0.3">
      <c r="B21" s="143">
        <v>12</v>
      </c>
      <c r="C21" s="144" t="s">
        <v>16</v>
      </c>
      <c r="D21" s="145">
        <v>7</v>
      </c>
      <c r="E21" s="145" t="s">
        <v>84</v>
      </c>
      <c r="F21" s="145" t="str">
        <f>F19</f>
        <v>.........</v>
      </c>
      <c r="G21" s="146" t="s">
        <v>27</v>
      </c>
      <c r="H21" s="146">
        <v>6</v>
      </c>
      <c r="I21" s="118" t="s">
        <v>17</v>
      </c>
      <c r="J21" s="118" t="str">
        <f t="shared" si="0"/>
        <v>CONCURSADO</v>
      </c>
      <c r="K21" s="117">
        <v>3353.23</v>
      </c>
      <c r="L21" s="117">
        <v>191.35</v>
      </c>
      <c r="M21" s="106">
        <v>800</v>
      </c>
      <c r="N21" s="107">
        <f>SUM(Tabela44[[#This Row],[Salario Base]:[Gratificação]])</f>
        <v>4344.58</v>
      </c>
      <c r="O21" s="106">
        <v>724.03</v>
      </c>
      <c r="P21" s="147">
        <f>Tabela44[[#This Row],[Salario Bruto]]-Tabela44[[#This Row],[Descontos]]</f>
        <v>3620.55</v>
      </c>
      <c r="Q21" s="106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2:36" ht="15.75" customHeight="1" x14ac:dyDescent="0.3">
      <c r="B22" s="148">
        <v>13</v>
      </c>
      <c r="C22" s="121" t="s">
        <v>19</v>
      </c>
      <c r="D22" s="66">
        <v>6</v>
      </c>
      <c r="E22" s="66" t="s">
        <v>83</v>
      </c>
      <c r="F22" s="66" t="str">
        <f>F19</f>
        <v>.........</v>
      </c>
      <c r="G22" s="68" t="s">
        <v>27</v>
      </c>
      <c r="H22" s="68">
        <v>6</v>
      </c>
      <c r="I22" s="119" t="s">
        <v>111</v>
      </c>
      <c r="J22" s="119" t="str">
        <f t="shared" si="0"/>
        <v>CONCURSADO</v>
      </c>
      <c r="K22" s="116">
        <v>2369.7800000000002</v>
      </c>
      <c r="L22" s="116">
        <v>236.98</v>
      </c>
      <c r="M22" s="111">
        <v>2324.59</v>
      </c>
      <c r="N22" s="112">
        <f>SUM(Tabela44[[#This Row],[Salario Base]:[Gratificação]])</f>
        <v>4931.3500000000004</v>
      </c>
      <c r="O22" s="111">
        <v>759.82</v>
      </c>
      <c r="P22" s="149">
        <f>Tabela44[[#This Row],[Salario Bruto]]-Tabela44[[#This Row],[Descontos]]</f>
        <v>4171.5300000000007</v>
      </c>
      <c r="Q22" s="111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2:36" x14ac:dyDescent="0.3">
      <c r="B23" s="143">
        <v>14</v>
      </c>
      <c r="C23" s="144" t="s">
        <v>20</v>
      </c>
      <c r="D23" s="145">
        <v>7</v>
      </c>
      <c r="E23" s="145" t="s">
        <v>84</v>
      </c>
      <c r="F23" s="145" t="str">
        <f>F18</f>
        <v>.........</v>
      </c>
      <c r="G23" s="146" t="s">
        <v>27</v>
      </c>
      <c r="H23" s="146">
        <v>6</v>
      </c>
      <c r="I23" s="118" t="s">
        <v>112</v>
      </c>
      <c r="J23" s="118" t="str">
        <f t="shared" si="0"/>
        <v>CONCURSADO</v>
      </c>
      <c r="K23" s="117">
        <v>2633.09</v>
      </c>
      <c r="L23" s="117">
        <v>401.48</v>
      </c>
      <c r="M23" s="106">
        <v>2324.59</v>
      </c>
      <c r="N23" s="107">
        <f>SUM(Tabela44[[#This Row],[Salario Base]:[Gratificação]])</f>
        <v>5359.16</v>
      </c>
      <c r="O23" s="106">
        <v>1511.27</v>
      </c>
      <c r="P23" s="147">
        <f>Tabela44[[#This Row],[Salario Bruto]]-Tabela44[[#This Row],[Descontos]]</f>
        <v>3847.89</v>
      </c>
      <c r="Q23" s="10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6" x14ac:dyDescent="0.3">
      <c r="B24" s="148">
        <v>15</v>
      </c>
      <c r="C24" s="121" t="s">
        <v>40</v>
      </c>
      <c r="D24" s="66">
        <v>2</v>
      </c>
      <c r="E24" s="66" t="s">
        <v>84</v>
      </c>
      <c r="F24" s="66">
        <v>2</v>
      </c>
      <c r="G24" s="68" t="s">
        <v>27</v>
      </c>
      <c r="H24" s="68">
        <v>6</v>
      </c>
      <c r="I24" s="119" t="s">
        <v>113</v>
      </c>
      <c r="J24" s="119" t="str">
        <f t="shared" si="0"/>
        <v>CONCURSADO</v>
      </c>
      <c r="K24" s="116">
        <v>4226.54</v>
      </c>
      <c r="L24" s="116"/>
      <c r="M24" s="111"/>
      <c r="N24" s="112">
        <f>SUM(Tabela44[[#This Row],[Salario Base]:[Gratificação]])</f>
        <v>4226.54</v>
      </c>
      <c r="O24" s="111">
        <v>654.36</v>
      </c>
      <c r="P24" s="149">
        <f>Tabela44[[#This Row],[Salario Bruto]]-Tabela44[[#This Row],[Descontos]]</f>
        <v>3572.18</v>
      </c>
      <c r="Q24" s="111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2:36" x14ac:dyDescent="0.3">
      <c r="B25" s="143">
        <v>16</v>
      </c>
      <c r="C25" s="144" t="s">
        <v>76</v>
      </c>
      <c r="D25" s="145">
        <v>2</v>
      </c>
      <c r="E25" s="145" t="s">
        <v>84</v>
      </c>
      <c r="F25" s="145" t="str">
        <f>F19</f>
        <v>.........</v>
      </c>
      <c r="G25" s="146" t="s">
        <v>27</v>
      </c>
      <c r="H25" s="146">
        <v>6</v>
      </c>
      <c r="I25" s="118" t="s">
        <v>17</v>
      </c>
      <c r="J25" s="118" t="str">
        <f t="shared" si="0"/>
        <v>CONCURSADO</v>
      </c>
      <c r="K25" s="117">
        <v>2210.0500000000002</v>
      </c>
      <c r="L25" s="117">
        <v>337.03</v>
      </c>
      <c r="M25" s="106">
        <v>800</v>
      </c>
      <c r="N25" s="107">
        <f>SUM(Tabela44[[#This Row],[Salario Base]:[Gratificação]])</f>
        <v>3347.08</v>
      </c>
      <c r="O25" s="106">
        <v>332.89</v>
      </c>
      <c r="P25" s="147">
        <f>Tabela44[[#This Row],[Salario Bruto]]-Tabela44[[#This Row],[Descontos]]</f>
        <v>3014.19</v>
      </c>
      <c r="Q25" s="10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2:36" x14ac:dyDescent="0.3">
      <c r="B26" s="148">
        <v>17</v>
      </c>
      <c r="C26" s="121" t="s">
        <v>21</v>
      </c>
      <c r="D26" s="66">
        <v>7</v>
      </c>
      <c r="E26" s="66" t="s">
        <v>84</v>
      </c>
      <c r="F26" s="66" t="str">
        <f>F19</f>
        <v>.........</v>
      </c>
      <c r="G26" s="68" t="s">
        <v>27</v>
      </c>
      <c r="H26" s="68">
        <v>6</v>
      </c>
      <c r="I26" s="119" t="s">
        <v>17</v>
      </c>
      <c r="J26" s="119" t="str">
        <f t="shared" si="0"/>
        <v>CONCURSADO</v>
      </c>
      <c r="K26" s="116">
        <v>3353.23</v>
      </c>
      <c r="L26" s="116">
        <v>191.35</v>
      </c>
      <c r="M26" s="111">
        <v>800</v>
      </c>
      <c r="N26" s="112">
        <f>SUM(Tabela44[[#This Row],[Salario Base]:[Gratificação]])</f>
        <v>4344.58</v>
      </c>
      <c r="O26" s="111">
        <v>623.16</v>
      </c>
      <c r="P26" s="149">
        <f>Tabela44[[#This Row],[Salario Bruto]]-Tabela44[[#This Row],[Descontos]]</f>
        <v>3721.42</v>
      </c>
      <c r="Q26" s="111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36" x14ac:dyDescent="0.3">
      <c r="B27" s="143">
        <v>18</v>
      </c>
      <c r="C27" s="144" t="s">
        <v>22</v>
      </c>
      <c r="D27" s="145">
        <v>12</v>
      </c>
      <c r="E27" s="145" t="s">
        <v>83</v>
      </c>
      <c r="F27" s="145" t="str">
        <f>F19</f>
        <v>.........</v>
      </c>
      <c r="G27" s="146" t="s">
        <v>27</v>
      </c>
      <c r="H27" s="146">
        <v>6</v>
      </c>
      <c r="I27" s="118" t="s">
        <v>114</v>
      </c>
      <c r="J27" s="118" t="str">
        <f t="shared" si="0"/>
        <v>CONCURSADO</v>
      </c>
      <c r="K27" s="117">
        <v>4459.16</v>
      </c>
      <c r="L27" s="117">
        <v>445.92</v>
      </c>
      <c r="M27" s="106">
        <v>2324.59</v>
      </c>
      <c r="N27" s="107">
        <f>SUM(Tabela44[[#This Row],[Salario Base]:[Gratificação]])</f>
        <v>7229.67</v>
      </c>
      <c r="O27" s="106">
        <v>1805.65</v>
      </c>
      <c r="P27" s="147">
        <f>Tabela44[[#This Row],[Salario Bruto]]-Tabela44[[#This Row],[Descontos]]</f>
        <v>5424.02</v>
      </c>
      <c r="Q27" s="10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36" x14ac:dyDescent="0.3">
      <c r="B28" s="150">
        <v>19</v>
      </c>
      <c r="C28" s="121" t="s">
        <v>44</v>
      </c>
      <c r="D28" s="66">
        <v>2</v>
      </c>
      <c r="E28" s="66" t="s">
        <v>84</v>
      </c>
      <c r="F28" s="66" t="str">
        <f>F29</f>
        <v>.........</v>
      </c>
      <c r="G28" s="68" t="s">
        <v>27</v>
      </c>
      <c r="H28" s="68">
        <v>6</v>
      </c>
      <c r="I28" s="119" t="s">
        <v>45</v>
      </c>
      <c r="J28" s="119" t="str">
        <f t="shared" si="0"/>
        <v>CONCURSADO</v>
      </c>
      <c r="K28" s="116">
        <v>1554.81</v>
      </c>
      <c r="L28" s="116">
        <v>138.1</v>
      </c>
      <c r="M28" s="116"/>
      <c r="N28" s="112">
        <f>SUM(Tabela44[[#This Row],[Salario Base]:[Gratificação]])</f>
        <v>1692.9099999999999</v>
      </c>
      <c r="O28" s="111">
        <v>121.75</v>
      </c>
      <c r="P28" s="149">
        <f>Tabela44[[#This Row],[Salario Bruto]]-Tabela44[[#This Row],[Descontos]]</f>
        <v>1571.1599999999999</v>
      </c>
      <c r="Q28" s="111"/>
      <c r="R28" s="17"/>
      <c r="S28" s="17"/>
      <c r="T28" s="2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2:36" x14ac:dyDescent="0.3">
      <c r="B29" s="143">
        <v>20</v>
      </c>
      <c r="C29" s="144" t="s">
        <v>23</v>
      </c>
      <c r="D29" s="145">
        <v>7</v>
      </c>
      <c r="E29" s="145" t="s">
        <v>84</v>
      </c>
      <c r="F29" s="145" t="str">
        <f>F19</f>
        <v>.........</v>
      </c>
      <c r="G29" s="146" t="s">
        <v>27</v>
      </c>
      <c r="H29" s="146">
        <v>6</v>
      </c>
      <c r="I29" s="118" t="s">
        <v>115</v>
      </c>
      <c r="J29" s="118" t="str">
        <f t="shared" si="0"/>
        <v>CONCURSADO</v>
      </c>
      <c r="K29" s="117">
        <v>2633.09</v>
      </c>
      <c r="L29" s="117">
        <v>401.55</v>
      </c>
      <c r="M29" s="106">
        <v>2324.59</v>
      </c>
      <c r="N29" s="107">
        <f>SUM(Tabela44[[#This Row],[Salario Base]:[Gratificação]])</f>
        <v>5359.2300000000005</v>
      </c>
      <c r="O29" s="106">
        <v>1098.3900000000001</v>
      </c>
      <c r="P29" s="147">
        <f>Tabela44[[#This Row],[Salario Bruto]]-Tabela44[[#This Row],[Descontos]]</f>
        <v>4260.84</v>
      </c>
      <c r="Q29" s="10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2:36" x14ac:dyDescent="0.3">
      <c r="B30" s="148">
        <v>21</v>
      </c>
      <c r="C30" s="121" t="s">
        <v>24</v>
      </c>
      <c r="D30" s="66">
        <v>7</v>
      </c>
      <c r="E30" s="66" t="s">
        <v>84</v>
      </c>
      <c r="F30" s="66" t="str">
        <f>F18</f>
        <v>.........</v>
      </c>
      <c r="G30" s="68" t="s">
        <v>27</v>
      </c>
      <c r="H30" s="68">
        <v>6</v>
      </c>
      <c r="I30" s="119" t="s">
        <v>116</v>
      </c>
      <c r="J30" s="119" t="str">
        <f t="shared" si="0"/>
        <v>CONCURSADO</v>
      </c>
      <c r="K30" s="116">
        <v>2633.09</v>
      </c>
      <c r="L30" s="116">
        <v>401.55</v>
      </c>
      <c r="M30" s="111">
        <v>1394.75</v>
      </c>
      <c r="N30" s="112">
        <f>SUM(Tabela44[[#This Row],[Salario Base]:[Gratificação]])</f>
        <v>4429.3900000000003</v>
      </c>
      <c r="O30" s="111">
        <v>840.54</v>
      </c>
      <c r="P30" s="149">
        <f>Tabela44[[#This Row],[Salario Bruto]]-Tabela44[[#This Row],[Descontos]]</f>
        <v>3588.8500000000004</v>
      </c>
      <c r="Q30" s="111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2:36" ht="15" customHeight="1" x14ac:dyDescent="0.3">
      <c r="B31" s="143">
        <v>22</v>
      </c>
      <c r="C31" s="144" t="s">
        <v>25</v>
      </c>
      <c r="D31" s="145">
        <v>3</v>
      </c>
      <c r="E31" s="145" t="s">
        <v>84</v>
      </c>
      <c r="F31" s="145">
        <v>2</v>
      </c>
      <c r="G31" s="146" t="s">
        <v>27</v>
      </c>
      <c r="H31" s="146">
        <v>6</v>
      </c>
      <c r="I31" s="118" t="s">
        <v>117</v>
      </c>
      <c r="J31" s="118" t="str">
        <f t="shared" si="0"/>
        <v>CONCURSADO</v>
      </c>
      <c r="K31" s="117">
        <v>1919.52</v>
      </c>
      <c r="L31" s="117">
        <v>292.72000000000003</v>
      </c>
      <c r="M31" s="106">
        <v>2324.59</v>
      </c>
      <c r="N31" s="107">
        <f>SUM(Tabela44[[#This Row],[Salario Base]:[Gratificação]])</f>
        <v>4536.83</v>
      </c>
      <c r="O31" s="106">
        <v>716.33</v>
      </c>
      <c r="P31" s="147">
        <f>Tabela44[[#This Row],[Salario Bruto]]-Tabela44[[#This Row],[Descontos]]</f>
        <v>3820.5</v>
      </c>
      <c r="Q31" s="10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2:36" x14ac:dyDescent="0.3">
      <c r="B32" s="148">
        <v>23</v>
      </c>
      <c r="C32" s="121" t="s">
        <v>26</v>
      </c>
      <c r="D32" s="66">
        <v>7</v>
      </c>
      <c r="E32" s="66" t="s">
        <v>84</v>
      </c>
      <c r="F32" s="66" t="str">
        <f>F19</f>
        <v>.........</v>
      </c>
      <c r="G32" s="68" t="s">
        <v>27</v>
      </c>
      <c r="H32" s="68">
        <v>6</v>
      </c>
      <c r="I32" s="119" t="s">
        <v>17</v>
      </c>
      <c r="J32" s="119" t="str">
        <f t="shared" si="0"/>
        <v>CONCURSADO</v>
      </c>
      <c r="K32" s="116">
        <v>3353.23</v>
      </c>
      <c r="L32" s="116">
        <v>526.66999999999996</v>
      </c>
      <c r="M32" s="111">
        <v>800</v>
      </c>
      <c r="N32" s="112">
        <f>SUM(Tabela44[[#This Row],[Salario Base]:[Gratificação]])</f>
        <v>4679.8999999999996</v>
      </c>
      <c r="O32" s="111">
        <v>1236.5899999999999</v>
      </c>
      <c r="P32" s="149">
        <f>Tabela44[[#This Row],[Salario Bruto]]-Tabela44[[#This Row],[Descontos]]</f>
        <v>3443.3099999999995</v>
      </c>
      <c r="Q32" s="111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47" ht="13.5" thickBot="1" x14ac:dyDescent="0.35">
      <c r="B33" s="70"/>
      <c r="C33" s="71"/>
      <c r="D33" s="72"/>
      <c r="E33" s="72"/>
      <c r="F33" s="72"/>
      <c r="G33" s="70"/>
      <c r="H33" s="70"/>
      <c r="I33" s="73"/>
      <c r="J33" s="73"/>
      <c r="K33" s="74"/>
      <c r="L33" s="74"/>
      <c r="M33" s="75"/>
      <c r="N33" s="76"/>
      <c r="O33" s="75"/>
      <c r="P33" s="77"/>
      <c r="Q33" s="75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47" ht="15" thickBot="1" x14ac:dyDescent="0.35">
      <c r="B34" s="153" t="s">
        <v>73</v>
      </c>
      <c r="C34" s="153"/>
      <c r="D34" s="154" t="s">
        <v>92</v>
      </c>
      <c r="E34" s="154"/>
      <c r="F34" s="72"/>
      <c r="G34" s="70"/>
      <c r="H34" s="70"/>
      <c r="I34" s="73"/>
      <c r="J34" s="73"/>
      <c r="K34" s="74"/>
      <c r="L34" s="74"/>
      <c r="M34" s="75"/>
      <c r="N34" s="76"/>
      <c r="O34" s="75"/>
      <c r="P34" s="77"/>
      <c r="Q34" s="75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47" ht="48" customHeight="1" thickBot="1" x14ac:dyDescent="0.35">
      <c r="B35" s="80" t="s">
        <v>28</v>
      </c>
      <c r="C35" s="81" t="s">
        <v>36</v>
      </c>
      <c r="D35" s="81" t="s">
        <v>46</v>
      </c>
      <c r="E35" s="81" t="s">
        <v>47</v>
      </c>
      <c r="F35" s="81" t="s">
        <v>85</v>
      </c>
      <c r="G35" s="81" t="s">
        <v>37</v>
      </c>
      <c r="H35" s="81" t="s">
        <v>29</v>
      </c>
      <c r="I35" s="81" t="s">
        <v>48</v>
      </c>
      <c r="J35" s="81" t="s">
        <v>65</v>
      </c>
      <c r="K35" s="81" t="s">
        <v>64</v>
      </c>
      <c r="L35" s="81" t="s">
        <v>66</v>
      </c>
      <c r="M35" s="81" t="s">
        <v>34</v>
      </c>
      <c r="N35" s="81" t="s">
        <v>67</v>
      </c>
      <c r="O35" s="81" t="s">
        <v>72</v>
      </c>
      <c r="P35" s="81" t="s">
        <v>68</v>
      </c>
      <c r="Q35" s="81" t="s">
        <v>78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47" ht="13.5" thickBot="1" x14ac:dyDescent="0.35">
      <c r="B36" s="84">
        <v>24</v>
      </c>
      <c r="C36" s="82" t="s">
        <v>8</v>
      </c>
      <c r="D36" s="83">
        <v>3</v>
      </c>
      <c r="E36" s="83" t="s">
        <v>84</v>
      </c>
      <c r="F36" s="83" t="s">
        <v>93</v>
      </c>
      <c r="G36" s="84" t="s">
        <v>27</v>
      </c>
      <c r="H36" s="84">
        <v>6</v>
      </c>
      <c r="I36" s="85" t="s">
        <v>9</v>
      </c>
      <c r="J36" s="85" t="str">
        <f>J26</f>
        <v>CONCURSADO</v>
      </c>
      <c r="K36" s="86">
        <v>3842.08</v>
      </c>
      <c r="L36" s="86">
        <v>701.18</v>
      </c>
      <c r="M36" s="87">
        <v>2324.59</v>
      </c>
      <c r="N36" s="88">
        <f>SUM(K36:M36)</f>
        <v>6867.85</v>
      </c>
      <c r="O36" s="87">
        <v>1936.74</v>
      </c>
      <c r="P36" s="89">
        <f>N36-O36</f>
        <v>4931.1100000000006</v>
      </c>
      <c r="Q36" s="8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47" ht="13.5" thickBot="1" x14ac:dyDescent="0.35">
      <c r="B37" s="90">
        <v>25</v>
      </c>
      <c r="C37" s="91" t="s">
        <v>12</v>
      </c>
      <c r="D37" s="92">
        <v>3</v>
      </c>
      <c r="E37" s="92" t="s">
        <v>84</v>
      </c>
      <c r="F37" s="92" t="s">
        <v>93</v>
      </c>
      <c r="G37" s="90" t="s">
        <v>27</v>
      </c>
      <c r="H37" s="90">
        <v>6</v>
      </c>
      <c r="I37" s="93" t="s">
        <v>63</v>
      </c>
      <c r="J37" s="93" t="str">
        <f>J36</f>
        <v>CONCURSADO</v>
      </c>
      <c r="K37" s="94">
        <v>3842.08</v>
      </c>
      <c r="L37" s="94">
        <v>701.18</v>
      </c>
      <c r="M37" s="95">
        <v>2324.59</v>
      </c>
      <c r="N37" s="96">
        <f>SUM(K37:M37)</f>
        <v>6867.85</v>
      </c>
      <c r="O37" s="95">
        <v>1333.61</v>
      </c>
      <c r="P37" s="97">
        <f>N37-O37</f>
        <v>5534.2400000000007</v>
      </c>
      <c r="Q37" s="95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47" ht="13.5" thickBot="1" x14ac:dyDescent="0.35">
      <c r="B38" s="84">
        <v>26</v>
      </c>
      <c r="C38" s="82" t="s">
        <v>18</v>
      </c>
      <c r="D38" s="83">
        <v>3</v>
      </c>
      <c r="E38" s="83" t="s">
        <v>83</v>
      </c>
      <c r="F38" s="83" t="s">
        <v>93</v>
      </c>
      <c r="G38" s="84" t="s">
        <v>50</v>
      </c>
      <c r="H38" s="84">
        <v>6</v>
      </c>
      <c r="I38" s="85" t="s">
        <v>9</v>
      </c>
      <c r="J38" s="85" t="str">
        <f t="shared" ref="J38" si="1">J37</f>
        <v>CONCURSADO</v>
      </c>
      <c r="K38" s="86">
        <v>3842.08</v>
      </c>
      <c r="L38" s="86"/>
      <c r="M38" s="87"/>
      <c r="N38" s="88">
        <f>SUM(K38:M38)</f>
        <v>3842.08</v>
      </c>
      <c r="O38" s="87">
        <v>539.46</v>
      </c>
      <c r="P38" s="89">
        <f>N38-O38</f>
        <v>3302.62</v>
      </c>
      <c r="Q38" s="8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47" ht="15.75" customHeight="1" thickBot="1" x14ac:dyDescent="0.3">
      <c r="B39" s="23"/>
      <c r="C39" s="28"/>
      <c r="D39" s="23"/>
      <c r="E39" s="23"/>
      <c r="F39" s="53"/>
      <c r="G39" s="23"/>
      <c r="H39" s="24"/>
      <c r="I39" s="25"/>
      <c r="J39" s="25"/>
      <c r="K39" s="26"/>
      <c r="L39" s="27"/>
      <c r="M39" s="27"/>
      <c r="N39" s="27"/>
      <c r="O39" s="2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47" ht="15" thickBot="1" x14ac:dyDescent="0.35">
      <c r="B40" s="153" t="s">
        <v>73</v>
      </c>
      <c r="C40" s="153"/>
      <c r="D40" s="154" t="s">
        <v>94</v>
      </c>
      <c r="E40" s="154"/>
      <c r="F40" s="53"/>
      <c r="G40" s="23"/>
      <c r="H40" s="24"/>
      <c r="I40" s="25"/>
      <c r="J40" s="25"/>
      <c r="K40" s="29"/>
      <c r="L40" s="30"/>
      <c r="M40" s="30"/>
      <c r="N40" s="30"/>
      <c r="O40" s="30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47" ht="26.5" thickBot="1" x14ac:dyDescent="0.35">
      <c r="B41" s="80" t="s">
        <v>28</v>
      </c>
      <c r="C41" s="81" t="s">
        <v>36</v>
      </c>
      <c r="D41" s="81" t="s">
        <v>46</v>
      </c>
      <c r="E41" s="81" t="s">
        <v>47</v>
      </c>
      <c r="F41" s="81" t="s">
        <v>85</v>
      </c>
      <c r="G41" s="81" t="s">
        <v>37</v>
      </c>
      <c r="H41" s="81" t="s">
        <v>29</v>
      </c>
      <c r="I41" s="81" t="s">
        <v>48</v>
      </c>
      <c r="J41" s="81" t="s">
        <v>65</v>
      </c>
      <c r="K41" s="81" t="s">
        <v>64</v>
      </c>
      <c r="L41" s="81" t="s">
        <v>66</v>
      </c>
      <c r="M41" s="81" t="s">
        <v>34</v>
      </c>
      <c r="N41" s="81" t="s">
        <v>67</v>
      </c>
      <c r="O41" s="81" t="s">
        <v>72</v>
      </c>
      <c r="P41" s="81" t="s">
        <v>68</v>
      </c>
      <c r="Q41" s="81" t="s">
        <v>78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47" s="7" customFormat="1" x14ac:dyDescent="0.3">
      <c r="A42" s="48"/>
      <c r="B42" s="43">
        <v>27</v>
      </c>
      <c r="C42" s="98" t="s">
        <v>30</v>
      </c>
      <c r="D42" s="50" t="str">
        <f>F32</f>
        <v>.........</v>
      </c>
      <c r="E42" s="50" t="str">
        <f>E53</f>
        <v>.........</v>
      </c>
      <c r="F42" s="50">
        <v>2</v>
      </c>
      <c r="G42" s="45" t="s">
        <v>27</v>
      </c>
      <c r="H42" s="45"/>
      <c r="I42" s="46" t="s">
        <v>74</v>
      </c>
      <c r="J42" s="46" t="s">
        <v>70</v>
      </c>
      <c r="K42" s="105">
        <v>4226.54</v>
      </c>
      <c r="L42" s="105"/>
      <c r="M42" s="106"/>
      <c r="N42" s="107">
        <f>SUM(K42:M42)</f>
        <v>4226.54</v>
      </c>
      <c r="O42" s="106">
        <v>687.37</v>
      </c>
      <c r="P42" s="108">
        <f>N42-O42</f>
        <v>3539.17</v>
      </c>
      <c r="Q42" s="109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</row>
    <row r="43" spans="1:47" s="7" customFormat="1" x14ac:dyDescent="0.3">
      <c r="A43" s="48"/>
      <c r="B43" s="103">
        <v>28</v>
      </c>
      <c r="C43" s="35" t="s">
        <v>71</v>
      </c>
      <c r="D43" s="51" t="str">
        <f t="shared" ref="D43:D51" si="2">D42</f>
        <v>.........</v>
      </c>
      <c r="E43" s="51" t="str">
        <f>E53</f>
        <v>.........</v>
      </c>
      <c r="F43" s="51">
        <v>1</v>
      </c>
      <c r="G43" s="36" t="s">
        <v>27</v>
      </c>
      <c r="H43" s="36"/>
      <c r="I43" s="37" t="s">
        <v>95</v>
      </c>
      <c r="J43" s="37" t="s">
        <v>70</v>
      </c>
      <c r="K43" s="110">
        <v>7044.23</v>
      </c>
      <c r="L43" s="110"/>
      <c r="M43" s="111"/>
      <c r="N43" s="112">
        <f t="shared" ref="N43:N53" si="3">SUM(K43:M43)</f>
        <v>7044.23</v>
      </c>
      <c r="O43" s="111">
        <v>1664.01</v>
      </c>
      <c r="P43" s="113">
        <f t="shared" ref="P43:P53" si="4">N43-O43</f>
        <v>5380.2199999999993</v>
      </c>
      <c r="Q43" s="114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</row>
    <row r="44" spans="1:47" s="7" customFormat="1" x14ac:dyDescent="0.3">
      <c r="A44" s="48"/>
      <c r="B44" s="43">
        <v>29</v>
      </c>
      <c r="C44" s="44" t="s">
        <v>80</v>
      </c>
      <c r="D44" s="50" t="str">
        <f t="shared" si="2"/>
        <v>.........</v>
      </c>
      <c r="E44" s="50" t="str">
        <f>E53</f>
        <v>.........</v>
      </c>
      <c r="F44" s="50">
        <v>2</v>
      </c>
      <c r="G44" s="45" t="s">
        <v>27</v>
      </c>
      <c r="H44" s="45"/>
      <c r="I44" s="46" t="s">
        <v>75</v>
      </c>
      <c r="J44" s="46" t="s">
        <v>70</v>
      </c>
      <c r="K44" s="105">
        <v>4226.54</v>
      </c>
      <c r="L44" s="105"/>
      <c r="M44" s="106"/>
      <c r="N44" s="107">
        <f t="shared" si="3"/>
        <v>4226.54</v>
      </c>
      <c r="O44" s="106">
        <v>646.46</v>
      </c>
      <c r="P44" s="108">
        <f t="shared" si="4"/>
        <v>3580.08</v>
      </c>
      <c r="Q44" s="109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</row>
    <row r="45" spans="1:47" x14ac:dyDescent="0.3">
      <c r="B45" s="103">
        <v>30</v>
      </c>
      <c r="C45" s="40" t="s">
        <v>58</v>
      </c>
      <c r="D45" s="51" t="str">
        <f t="shared" si="2"/>
        <v>.........</v>
      </c>
      <c r="E45" s="51" t="str">
        <f>E53</f>
        <v>.........</v>
      </c>
      <c r="F45" s="51">
        <v>2</v>
      </c>
      <c r="G45" s="36" t="s">
        <v>27</v>
      </c>
      <c r="H45" s="36"/>
      <c r="I45" s="37" t="s">
        <v>96</v>
      </c>
      <c r="J45" s="37" t="s">
        <v>70</v>
      </c>
      <c r="K45" s="110">
        <v>4226.54</v>
      </c>
      <c r="L45" s="110"/>
      <c r="M45" s="111"/>
      <c r="N45" s="112">
        <f t="shared" si="3"/>
        <v>4226.54</v>
      </c>
      <c r="O45" s="111">
        <v>646.46</v>
      </c>
      <c r="P45" s="113">
        <f t="shared" si="4"/>
        <v>3580.08</v>
      </c>
      <c r="Q45" s="111"/>
      <c r="R45" s="2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47" x14ac:dyDescent="0.3">
      <c r="B46" s="43">
        <v>31</v>
      </c>
      <c r="C46" s="47" t="s">
        <v>0</v>
      </c>
      <c r="D46" s="50" t="str">
        <f t="shared" si="2"/>
        <v>.........</v>
      </c>
      <c r="E46" s="50" t="str">
        <f>E53</f>
        <v>.........</v>
      </c>
      <c r="F46" s="50">
        <v>2</v>
      </c>
      <c r="G46" s="45" t="s">
        <v>27</v>
      </c>
      <c r="H46" s="45"/>
      <c r="I46" s="46" t="s">
        <v>97</v>
      </c>
      <c r="J46" s="46" t="s">
        <v>70</v>
      </c>
      <c r="K46" s="105">
        <v>4226.54</v>
      </c>
      <c r="L46" s="105"/>
      <c r="M46" s="106"/>
      <c r="N46" s="107">
        <f t="shared" si="3"/>
        <v>4226.54</v>
      </c>
      <c r="O46" s="106">
        <v>2667.88</v>
      </c>
      <c r="P46" s="108">
        <f t="shared" si="4"/>
        <v>1558.6599999999999</v>
      </c>
      <c r="Q46" s="106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47" x14ac:dyDescent="0.3">
      <c r="B47" s="103">
        <v>32</v>
      </c>
      <c r="C47" s="41" t="s">
        <v>62</v>
      </c>
      <c r="D47" s="51" t="str">
        <f t="shared" si="2"/>
        <v>.........</v>
      </c>
      <c r="E47" s="51" t="str">
        <f>E53</f>
        <v>.........</v>
      </c>
      <c r="F47" s="51">
        <v>2</v>
      </c>
      <c r="G47" s="36" t="s">
        <v>27</v>
      </c>
      <c r="H47" s="36"/>
      <c r="I47" s="37" t="s">
        <v>98</v>
      </c>
      <c r="J47" s="37" t="s">
        <v>70</v>
      </c>
      <c r="K47" s="110">
        <v>4226.54</v>
      </c>
      <c r="L47" s="110"/>
      <c r="M47" s="111"/>
      <c r="N47" s="112">
        <f t="shared" si="3"/>
        <v>4226.54</v>
      </c>
      <c r="O47" s="111">
        <v>646.46</v>
      </c>
      <c r="P47" s="113">
        <f t="shared" si="4"/>
        <v>3580.08</v>
      </c>
      <c r="Q47" s="111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47" x14ac:dyDescent="0.3">
      <c r="B48" s="43">
        <v>33</v>
      </c>
      <c r="C48" s="47" t="s">
        <v>32</v>
      </c>
      <c r="D48" s="50" t="str">
        <f t="shared" si="2"/>
        <v>.........</v>
      </c>
      <c r="E48" s="50" t="str">
        <f>E53</f>
        <v>.........</v>
      </c>
      <c r="F48" s="50">
        <v>2</v>
      </c>
      <c r="G48" s="45" t="s">
        <v>27</v>
      </c>
      <c r="H48" s="45"/>
      <c r="I48" s="46" t="s">
        <v>99</v>
      </c>
      <c r="J48" s="46" t="s">
        <v>70</v>
      </c>
      <c r="K48" s="105">
        <v>4226.54</v>
      </c>
      <c r="L48" s="105"/>
      <c r="M48" s="106"/>
      <c r="N48" s="107">
        <f t="shared" si="3"/>
        <v>4226.54</v>
      </c>
      <c r="O48" s="106">
        <v>2319.8000000000002</v>
      </c>
      <c r="P48" s="108">
        <f t="shared" si="4"/>
        <v>1906.7399999999998</v>
      </c>
      <c r="Q48" s="106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x14ac:dyDescent="0.3">
      <c r="B49" s="103">
        <v>34</v>
      </c>
      <c r="C49" s="41" t="s">
        <v>60</v>
      </c>
      <c r="D49" s="51" t="str">
        <f t="shared" si="2"/>
        <v>.........</v>
      </c>
      <c r="E49" s="51" t="str">
        <f>E53</f>
        <v>.........</v>
      </c>
      <c r="F49" s="51">
        <v>2</v>
      </c>
      <c r="G49" s="36" t="s">
        <v>27</v>
      </c>
      <c r="H49" s="36"/>
      <c r="I49" s="37" t="s">
        <v>100</v>
      </c>
      <c r="J49" s="37" t="s">
        <v>70</v>
      </c>
      <c r="K49" s="110">
        <v>1408.85</v>
      </c>
      <c r="L49" s="110">
        <v>7513.84</v>
      </c>
      <c r="M49" s="111"/>
      <c r="N49" s="112">
        <f t="shared" si="3"/>
        <v>8922.69</v>
      </c>
      <c r="O49" s="111">
        <v>7579.59</v>
      </c>
      <c r="P49" s="113">
        <f t="shared" si="4"/>
        <v>1343.1000000000004</v>
      </c>
      <c r="Q49" s="111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x14ac:dyDescent="0.3">
      <c r="B50" s="43">
        <v>35</v>
      </c>
      <c r="C50" s="47" t="s">
        <v>51</v>
      </c>
      <c r="D50" s="50" t="str">
        <f t="shared" si="2"/>
        <v>.........</v>
      </c>
      <c r="E50" s="50" t="str">
        <f>E53</f>
        <v>.........</v>
      </c>
      <c r="F50" s="50">
        <v>2</v>
      </c>
      <c r="G50" s="45" t="s">
        <v>27</v>
      </c>
      <c r="H50" s="45"/>
      <c r="I50" s="46" t="s">
        <v>101</v>
      </c>
      <c r="J50" s="46" t="str">
        <f>J49</f>
        <v>COMISSIONADO</v>
      </c>
      <c r="K50" s="105">
        <v>4226.54</v>
      </c>
      <c r="L50" s="105"/>
      <c r="M50" s="106"/>
      <c r="N50" s="107">
        <f t="shared" si="3"/>
        <v>4226.54</v>
      </c>
      <c r="O50" s="106">
        <v>646.46</v>
      </c>
      <c r="P50" s="108">
        <f t="shared" si="4"/>
        <v>3580.08</v>
      </c>
      <c r="Q50" s="106" t="s">
        <v>77</v>
      </c>
      <c r="R50" s="17"/>
      <c r="S50" s="17"/>
      <c r="T50" s="28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x14ac:dyDescent="0.3">
      <c r="B51" s="103">
        <v>36</v>
      </c>
      <c r="C51" s="41" t="s">
        <v>105</v>
      </c>
      <c r="D51" s="51" t="str">
        <f t="shared" si="2"/>
        <v>.........</v>
      </c>
      <c r="E51" s="51" t="str">
        <f>E53</f>
        <v>.........</v>
      </c>
      <c r="F51" s="51">
        <v>2</v>
      </c>
      <c r="G51" s="36" t="s">
        <v>27</v>
      </c>
      <c r="H51" s="36"/>
      <c r="I51" s="37" t="s">
        <v>102</v>
      </c>
      <c r="J51" s="37" t="str">
        <f>J50</f>
        <v>COMISSIONADO</v>
      </c>
      <c r="K51" s="110">
        <v>4226.54</v>
      </c>
      <c r="L51" s="110"/>
      <c r="M51" s="111"/>
      <c r="N51" s="112">
        <f t="shared" si="3"/>
        <v>4226.54</v>
      </c>
      <c r="O51" s="111">
        <v>1021.4</v>
      </c>
      <c r="P51" s="113">
        <f t="shared" si="4"/>
        <v>3205.14</v>
      </c>
      <c r="Q51" s="111"/>
      <c r="R51" s="17"/>
      <c r="S51" s="17"/>
      <c r="T51" s="28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x14ac:dyDescent="0.3">
      <c r="B52" s="99">
        <v>37</v>
      </c>
      <c r="C52" s="100" t="s">
        <v>87</v>
      </c>
      <c r="D52" s="101" t="str">
        <f>D50</f>
        <v>.........</v>
      </c>
      <c r="E52" s="101" t="str">
        <f>E53</f>
        <v>.........</v>
      </c>
      <c r="F52" s="102">
        <v>1</v>
      </c>
      <c r="G52" s="104" t="s">
        <v>27</v>
      </c>
      <c r="H52" s="104"/>
      <c r="I52" s="104" t="s">
        <v>103</v>
      </c>
      <c r="J52" s="104" t="str">
        <f>J51</f>
        <v>COMISSIONADO</v>
      </c>
      <c r="K52" s="115">
        <v>7044.23</v>
      </c>
      <c r="L52" s="115"/>
      <c r="M52" s="115"/>
      <c r="N52" s="107">
        <f t="shared" si="3"/>
        <v>7044.23</v>
      </c>
      <c r="O52" s="115">
        <v>235.59</v>
      </c>
      <c r="P52" s="108">
        <f t="shared" si="4"/>
        <v>6808.6399999999994</v>
      </c>
      <c r="Q52" s="106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4.25" customHeight="1" x14ac:dyDescent="0.3">
      <c r="B53" s="103">
        <v>38</v>
      </c>
      <c r="C53" s="35" t="s">
        <v>88</v>
      </c>
      <c r="D53" s="51" t="str">
        <f>D52</f>
        <v>.........</v>
      </c>
      <c r="E53" s="51" t="str">
        <f>D53</f>
        <v>.........</v>
      </c>
      <c r="F53" s="51">
        <v>1</v>
      </c>
      <c r="G53" s="36" t="s">
        <v>27</v>
      </c>
      <c r="H53" s="36"/>
      <c r="I53" s="37" t="s">
        <v>104</v>
      </c>
      <c r="J53" s="37" t="str">
        <f>J52</f>
        <v>COMISSIONADO</v>
      </c>
      <c r="K53" s="110">
        <v>7044.23</v>
      </c>
      <c r="L53" s="110"/>
      <c r="M53" s="111"/>
      <c r="N53" s="112">
        <f t="shared" si="3"/>
        <v>7044.23</v>
      </c>
      <c r="O53" s="111">
        <v>1664.01</v>
      </c>
      <c r="P53" s="113">
        <f t="shared" si="4"/>
        <v>5380.2199999999993</v>
      </c>
      <c r="Q53" s="111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x14ac:dyDescent="0.3">
      <c r="B54" s="22">
        <v>3</v>
      </c>
      <c r="C54" s="22"/>
      <c r="D54" s="22"/>
      <c r="E54" s="22"/>
      <c r="F54" s="52"/>
      <c r="G54" s="22"/>
      <c r="H54" s="22"/>
      <c r="I54" s="22"/>
      <c r="J54" s="22"/>
      <c r="K54" s="22"/>
      <c r="L54" s="22"/>
      <c r="M54" s="22"/>
      <c r="N54" s="22"/>
      <c r="O54" s="22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x14ac:dyDescent="0.3">
      <c r="B55" s="32"/>
      <c r="C55" s="17"/>
      <c r="D55" s="33"/>
      <c r="E55" s="33"/>
      <c r="F55" s="33"/>
      <c r="G55" s="33"/>
      <c r="H55" s="33"/>
      <c r="I55" s="34"/>
      <c r="J55" s="34"/>
      <c r="K55" s="34"/>
      <c r="L55" s="34"/>
      <c r="M55" s="34"/>
      <c r="N55" s="34"/>
      <c r="O55" s="34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x14ac:dyDescent="0.3">
      <c r="B56" s="17"/>
      <c r="C56" s="17"/>
      <c r="D56" s="17"/>
      <c r="E56" s="17"/>
      <c r="F56" s="31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x14ac:dyDescent="0.3">
      <c r="B57" s="17"/>
      <c r="C57" s="17"/>
      <c r="D57" s="17"/>
      <c r="E57" s="17"/>
      <c r="F57" s="31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x14ac:dyDescent="0.3">
      <c r="B58" s="17"/>
      <c r="C58" s="17"/>
      <c r="D58" s="17"/>
      <c r="E58" s="17"/>
      <c r="F58" s="31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2:31" x14ac:dyDescent="0.3">
      <c r="B59" s="17"/>
      <c r="C59" s="17"/>
      <c r="D59" s="17"/>
      <c r="E59" s="17"/>
      <c r="F59" s="31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2:31" x14ac:dyDescent="0.3">
      <c r="B60" s="17"/>
      <c r="C60" s="17"/>
      <c r="D60" s="17"/>
      <c r="E60" s="17"/>
      <c r="F60" s="31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x14ac:dyDescent="0.3">
      <c r="B61" s="17"/>
      <c r="C61" s="17"/>
      <c r="D61" s="17"/>
      <c r="E61" s="17"/>
      <c r="F61" s="31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x14ac:dyDescent="0.3">
      <c r="B62" s="17"/>
      <c r="C62" s="17"/>
      <c r="D62" s="17"/>
      <c r="E62" s="17"/>
      <c r="F62" s="31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x14ac:dyDescent="0.3">
      <c r="B63" s="17"/>
      <c r="C63" s="17"/>
      <c r="D63" s="17"/>
      <c r="E63" s="17"/>
      <c r="F63" s="31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x14ac:dyDescent="0.3">
      <c r="B64" s="17"/>
      <c r="C64" s="17"/>
      <c r="D64" s="17"/>
      <c r="E64" s="17"/>
      <c r="F64" s="31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x14ac:dyDescent="0.3">
      <c r="B65" s="17"/>
      <c r="C65" s="17"/>
      <c r="D65" s="17"/>
      <c r="E65" s="17"/>
      <c r="F65" s="31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1" x14ac:dyDescent="0.3">
      <c r="B66" s="17"/>
      <c r="C66" s="17"/>
      <c r="D66" s="17"/>
      <c r="E66" s="17"/>
      <c r="F66" s="31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2:31" x14ac:dyDescent="0.3">
      <c r="B67" s="17"/>
      <c r="C67" s="17"/>
      <c r="D67" s="17"/>
      <c r="E67" s="17"/>
      <c r="F67" s="31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2:31" x14ac:dyDescent="0.3">
      <c r="B68" s="17"/>
      <c r="C68" s="17"/>
      <c r="D68" s="17"/>
      <c r="E68" s="17"/>
      <c r="F68" s="31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2:31" x14ac:dyDescent="0.3">
      <c r="B69" s="17"/>
      <c r="C69" s="17"/>
      <c r="D69" s="17"/>
      <c r="E69" s="17"/>
      <c r="F69" s="31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1" x14ac:dyDescent="0.3">
      <c r="B70" s="17"/>
      <c r="C70" s="17"/>
      <c r="D70" s="17"/>
      <c r="E70" s="17"/>
      <c r="F70" s="31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2:31" x14ac:dyDescent="0.3">
      <c r="B71" s="17"/>
      <c r="C71" s="17"/>
      <c r="D71" s="17"/>
      <c r="E71" s="17"/>
      <c r="F71" s="31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2:31" x14ac:dyDescent="0.3">
      <c r="B72" s="17"/>
      <c r="C72" s="17"/>
      <c r="D72" s="17"/>
      <c r="E72" s="17"/>
      <c r="F72" s="31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2:31" x14ac:dyDescent="0.3">
      <c r="B73" s="17"/>
      <c r="C73" s="17"/>
      <c r="D73" s="17"/>
      <c r="E73" s="17"/>
      <c r="F73" s="31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2:31" x14ac:dyDescent="0.3">
      <c r="B74" s="17"/>
      <c r="C74" s="17"/>
      <c r="D74" s="17"/>
      <c r="E74" s="17"/>
      <c r="F74" s="31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2:31" x14ac:dyDescent="0.3">
      <c r="B75" s="17"/>
      <c r="C75" s="17"/>
      <c r="D75" s="17"/>
      <c r="E75" s="17"/>
      <c r="F75" s="31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2:31" x14ac:dyDescent="0.3">
      <c r="B76" s="17"/>
      <c r="C76" s="17"/>
      <c r="D76" s="17"/>
      <c r="E76" s="17"/>
      <c r="F76" s="31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2:31" x14ac:dyDescent="0.3">
      <c r="B77" s="17"/>
      <c r="C77" s="17"/>
      <c r="D77" s="17"/>
      <c r="E77" s="17"/>
      <c r="F77" s="31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2:31" x14ac:dyDescent="0.3">
      <c r="B78" s="17"/>
      <c r="C78" s="17"/>
      <c r="D78" s="17"/>
      <c r="E78" s="17"/>
      <c r="F78" s="31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2:31" x14ac:dyDescent="0.3">
      <c r="B79" s="17"/>
      <c r="C79" s="17"/>
      <c r="D79" s="17"/>
      <c r="E79" s="17"/>
      <c r="F79" s="31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2:31" x14ac:dyDescent="0.3">
      <c r="B80" s="17"/>
      <c r="C80" s="17"/>
      <c r="D80" s="17"/>
      <c r="E80" s="17"/>
      <c r="F80" s="31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2:31" x14ac:dyDescent="0.3">
      <c r="B81" s="17"/>
      <c r="C81" s="17"/>
      <c r="D81" s="17"/>
      <c r="E81" s="17"/>
      <c r="F81" s="31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2:31" x14ac:dyDescent="0.3">
      <c r="B82" s="17"/>
      <c r="C82" s="17"/>
      <c r="D82" s="17"/>
      <c r="E82" s="17"/>
      <c r="F82" s="31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2:31" x14ac:dyDescent="0.3">
      <c r="B83" s="17"/>
      <c r="C83" s="17"/>
      <c r="D83" s="17"/>
      <c r="E83" s="17"/>
      <c r="F83" s="31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2:31" x14ac:dyDescent="0.3">
      <c r="B84" s="17"/>
      <c r="C84" s="17"/>
      <c r="D84" s="17"/>
      <c r="E84" s="17"/>
      <c r="F84" s="31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2:31" x14ac:dyDescent="0.3">
      <c r="B85" s="17"/>
      <c r="C85" s="17"/>
      <c r="D85" s="17"/>
      <c r="E85" s="17"/>
      <c r="F85" s="31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2:31" x14ac:dyDescent="0.3">
      <c r="B86" s="17"/>
      <c r="C86" s="17"/>
      <c r="D86" s="17"/>
      <c r="E86" s="17"/>
      <c r="F86" s="31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2:31" x14ac:dyDescent="0.3">
      <c r="B87" s="17"/>
      <c r="C87" s="17"/>
      <c r="D87" s="17"/>
      <c r="E87" s="17"/>
      <c r="F87" s="31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2:31" x14ac:dyDescent="0.3">
      <c r="B88" s="17"/>
      <c r="C88" s="17"/>
      <c r="D88" s="17"/>
      <c r="E88" s="17"/>
      <c r="F88" s="31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2:31" x14ac:dyDescent="0.3">
      <c r="B89" s="17"/>
      <c r="C89" s="17"/>
      <c r="D89" s="17"/>
      <c r="E89" s="17"/>
      <c r="F89" s="31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2:31" x14ac:dyDescent="0.3">
      <c r="B90" s="17"/>
      <c r="C90" s="17"/>
      <c r="D90" s="17"/>
      <c r="E90" s="17"/>
      <c r="F90" s="31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2:31" x14ac:dyDescent="0.3">
      <c r="B91" s="17"/>
      <c r="C91" s="17"/>
      <c r="D91" s="17"/>
      <c r="E91" s="17"/>
      <c r="F91" s="31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2:31" x14ac:dyDescent="0.3">
      <c r="B92" s="17"/>
      <c r="C92" s="17"/>
      <c r="D92" s="17"/>
      <c r="E92" s="17"/>
      <c r="F92" s="31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2:31" x14ac:dyDescent="0.3">
      <c r="B93" s="17"/>
      <c r="C93" s="17"/>
      <c r="D93" s="17"/>
      <c r="E93" s="17"/>
      <c r="F93" s="31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2:31" x14ac:dyDescent="0.3">
      <c r="B94" s="17"/>
      <c r="C94" s="17"/>
      <c r="D94" s="17"/>
      <c r="E94" s="17"/>
      <c r="F94" s="31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2:31" x14ac:dyDescent="0.3">
      <c r="B95" s="17"/>
      <c r="C95" s="17"/>
      <c r="D95" s="17"/>
      <c r="E95" s="17"/>
      <c r="F95" s="31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2:31" x14ac:dyDescent="0.3">
      <c r="B96" s="17"/>
      <c r="C96" s="17"/>
      <c r="D96" s="17"/>
      <c r="E96" s="17"/>
      <c r="F96" s="31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2:31" x14ac:dyDescent="0.3">
      <c r="B97" s="17"/>
      <c r="C97" s="17"/>
      <c r="D97" s="17"/>
      <c r="E97" s="17"/>
      <c r="F97" s="31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2:31" x14ac:dyDescent="0.3">
      <c r="B98" s="17"/>
      <c r="C98" s="17"/>
      <c r="D98" s="17"/>
      <c r="E98" s="17"/>
      <c r="F98" s="31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2:31" x14ac:dyDescent="0.3">
      <c r="B99" s="17"/>
      <c r="C99" s="17"/>
      <c r="D99" s="17"/>
      <c r="E99" s="17"/>
      <c r="F99" s="31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2:31" x14ac:dyDescent="0.3">
      <c r="B100" s="17"/>
      <c r="C100" s="17"/>
      <c r="D100" s="17"/>
      <c r="E100" s="17"/>
      <c r="F100" s="31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2:31" x14ac:dyDescent="0.3">
      <c r="B101" s="17"/>
      <c r="C101" s="17"/>
      <c r="D101" s="17"/>
      <c r="E101" s="17"/>
      <c r="F101" s="31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2:31" x14ac:dyDescent="0.3">
      <c r="B102" s="17"/>
      <c r="C102" s="17"/>
      <c r="D102" s="17"/>
      <c r="E102" s="17"/>
      <c r="F102" s="31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2:31" x14ac:dyDescent="0.3">
      <c r="B103" s="17"/>
      <c r="C103" s="17"/>
      <c r="D103" s="17"/>
      <c r="E103" s="17"/>
      <c r="F103" s="31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2:31" x14ac:dyDescent="0.3">
      <c r="B104" s="17"/>
      <c r="C104" s="17"/>
      <c r="D104" s="17"/>
      <c r="E104" s="17"/>
      <c r="F104" s="31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2:31" x14ac:dyDescent="0.3">
      <c r="B105" s="17"/>
      <c r="C105" s="17"/>
      <c r="D105" s="17"/>
      <c r="E105" s="17"/>
      <c r="F105" s="31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2:31" x14ac:dyDescent="0.3">
      <c r="B106" s="17"/>
      <c r="C106" s="17"/>
      <c r="D106" s="17"/>
      <c r="E106" s="17"/>
      <c r="F106" s="31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2:31" x14ac:dyDescent="0.3">
      <c r="B107" s="17"/>
      <c r="C107" s="17"/>
      <c r="D107" s="17"/>
      <c r="E107" s="17"/>
      <c r="F107" s="31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2:31" x14ac:dyDescent="0.3">
      <c r="B108" s="17"/>
      <c r="C108" s="17"/>
      <c r="D108" s="17"/>
      <c r="E108" s="17"/>
      <c r="F108" s="31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2:31" x14ac:dyDescent="0.3">
      <c r="B109" s="17"/>
      <c r="C109" s="17"/>
      <c r="D109" s="17"/>
      <c r="E109" s="17"/>
      <c r="F109" s="31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2:31" x14ac:dyDescent="0.3">
      <c r="B110" s="17"/>
      <c r="C110" s="17"/>
      <c r="D110" s="17"/>
      <c r="E110" s="17"/>
      <c r="F110" s="31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2:31" x14ac:dyDescent="0.3">
      <c r="B111" s="17"/>
      <c r="C111" s="17"/>
      <c r="D111" s="17"/>
      <c r="E111" s="17"/>
      <c r="F111" s="31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2:31" x14ac:dyDescent="0.3">
      <c r="B112" s="17"/>
      <c r="C112" s="17"/>
      <c r="D112" s="17"/>
      <c r="E112" s="17"/>
      <c r="F112" s="31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2:31" x14ac:dyDescent="0.3">
      <c r="B113" s="17"/>
      <c r="C113" s="17"/>
      <c r="D113" s="17"/>
      <c r="E113" s="17"/>
      <c r="F113" s="31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2:31" x14ac:dyDescent="0.3">
      <c r="B114" s="17"/>
      <c r="C114" s="17"/>
      <c r="D114" s="17"/>
      <c r="E114" s="17"/>
      <c r="F114" s="31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2:31" x14ac:dyDescent="0.3">
      <c r="B115" s="17"/>
      <c r="C115" s="17"/>
      <c r="D115" s="17"/>
      <c r="E115" s="17"/>
      <c r="F115" s="31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2:31" x14ac:dyDescent="0.3">
      <c r="B116" s="17"/>
      <c r="C116" s="17"/>
      <c r="D116" s="17"/>
      <c r="E116" s="17"/>
      <c r="F116" s="31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2:31" x14ac:dyDescent="0.3">
      <c r="B117" s="17"/>
      <c r="C117" s="17"/>
      <c r="D117" s="17"/>
      <c r="E117" s="17"/>
      <c r="F117" s="31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2:31" x14ac:dyDescent="0.3">
      <c r="B118" s="17"/>
      <c r="C118" s="17"/>
      <c r="D118" s="17"/>
      <c r="E118" s="17"/>
      <c r="F118" s="31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2:31" x14ac:dyDescent="0.3">
      <c r="B119" s="17"/>
      <c r="C119" s="17"/>
      <c r="D119" s="17"/>
      <c r="E119" s="17"/>
      <c r="F119" s="31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2:31" x14ac:dyDescent="0.3">
      <c r="B120" s="17"/>
      <c r="C120" s="17"/>
      <c r="D120" s="17"/>
      <c r="E120" s="17"/>
      <c r="F120" s="31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2:31" x14ac:dyDescent="0.3">
      <c r="B121" s="17"/>
      <c r="C121" s="17"/>
      <c r="D121" s="17"/>
      <c r="E121" s="17"/>
      <c r="F121" s="31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2:31" x14ac:dyDescent="0.3">
      <c r="B122" s="17"/>
      <c r="C122" s="17"/>
      <c r="D122" s="17"/>
      <c r="E122" s="17"/>
      <c r="F122" s="31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2:31" x14ac:dyDescent="0.3">
      <c r="B123" s="17"/>
      <c r="C123" s="17"/>
      <c r="D123" s="17"/>
      <c r="E123" s="17"/>
      <c r="F123" s="31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2:31" x14ac:dyDescent="0.3">
      <c r="B124" s="17"/>
      <c r="C124" s="17"/>
      <c r="D124" s="17"/>
      <c r="E124" s="17"/>
      <c r="F124" s="31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2:31" x14ac:dyDescent="0.3">
      <c r="B125" s="17"/>
      <c r="C125" s="17"/>
      <c r="D125" s="17"/>
      <c r="E125" s="17"/>
      <c r="F125" s="31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2:31" x14ac:dyDescent="0.3">
      <c r="B126" s="17"/>
      <c r="C126" s="17"/>
      <c r="D126" s="17"/>
      <c r="E126" s="17"/>
      <c r="F126" s="31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2:31" x14ac:dyDescent="0.3">
      <c r="B127" s="17"/>
      <c r="C127" s="17"/>
      <c r="D127" s="17"/>
      <c r="E127" s="17"/>
      <c r="F127" s="31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2:31" x14ac:dyDescent="0.3">
      <c r="B128" s="17"/>
      <c r="C128" s="17"/>
      <c r="D128" s="17"/>
      <c r="E128" s="17"/>
      <c r="F128" s="31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2:31" x14ac:dyDescent="0.3">
      <c r="B129" s="17"/>
      <c r="C129" s="17"/>
      <c r="D129" s="17"/>
      <c r="E129" s="17"/>
      <c r="F129" s="31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2:31" x14ac:dyDescent="0.3">
      <c r="B130" s="17"/>
      <c r="C130" s="17"/>
      <c r="D130" s="17"/>
      <c r="E130" s="17"/>
      <c r="F130" s="31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2:31" x14ac:dyDescent="0.3">
      <c r="B131" s="17"/>
      <c r="C131" s="17"/>
      <c r="D131" s="17"/>
      <c r="E131" s="17"/>
      <c r="F131" s="31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2:31" x14ac:dyDescent="0.3">
      <c r="B132" s="17"/>
      <c r="C132" s="17"/>
      <c r="D132" s="17"/>
      <c r="E132" s="17"/>
      <c r="F132" s="31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2:31" x14ac:dyDescent="0.3">
      <c r="B133" s="17"/>
      <c r="C133" s="17"/>
      <c r="D133" s="17"/>
      <c r="E133" s="17"/>
      <c r="F133" s="31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2:31" x14ac:dyDescent="0.3">
      <c r="B134" s="17"/>
      <c r="C134" s="17"/>
      <c r="D134" s="17"/>
      <c r="E134" s="17"/>
      <c r="F134" s="31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2:31" x14ac:dyDescent="0.3">
      <c r="B135" s="17"/>
      <c r="C135" s="17"/>
      <c r="D135" s="17"/>
      <c r="E135" s="17"/>
      <c r="F135" s="31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2:31" x14ac:dyDescent="0.3">
      <c r="B136" s="17"/>
      <c r="C136" s="17"/>
      <c r="D136" s="17"/>
      <c r="E136" s="17"/>
      <c r="F136" s="31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2:31" x14ac:dyDescent="0.3">
      <c r="B137" s="17"/>
      <c r="C137" s="17"/>
      <c r="D137" s="17"/>
      <c r="E137" s="17"/>
      <c r="F137" s="31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2:31" x14ac:dyDescent="0.3">
      <c r="B138" s="17"/>
      <c r="C138" s="17"/>
      <c r="D138" s="17"/>
      <c r="E138" s="17"/>
      <c r="F138" s="31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2:31" x14ac:dyDescent="0.3">
      <c r="B139" s="17"/>
      <c r="C139" s="17"/>
      <c r="D139" s="17"/>
      <c r="E139" s="17"/>
      <c r="F139" s="31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2:31" x14ac:dyDescent="0.3">
      <c r="B140" s="17"/>
      <c r="C140" s="17"/>
      <c r="D140" s="17"/>
      <c r="E140" s="17"/>
      <c r="F140" s="31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2:31" x14ac:dyDescent="0.3">
      <c r="B141" s="17"/>
      <c r="C141" s="17"/>
      <c r="D141" s="17"/>
      <c r="E141" s="17"/>
      <c r="F141" s="31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2:31" x14ac:dyDescent="0.3">
      <c r="B142" s="17"/>
      <c r="C142" s="17"/>
      <c r="D142" s="17"/>
      <c r="E142" s="17"/>
      <c r="F142" s="31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2:31" x14ac:dyDescent="0.3">
      <c r="B143" s="17"/>
      <c r="C143" s="17"/>
      <c r="D143" s="17"/>
      <c r="E143" s="17"/>
      <c r="F143" s="31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2:31" x14ac:dyDescent="0.3">
      <c r="B144" s="17"/>
      <c r="C144" s="17"/>
      <c r="D144" s="17"/>
      <c r="E144" s="17"/>
      <c r="F144" s="31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2:31" x14ac:dyDescent="0.3">
      <c r="B145" s="17"/>
      <c r="C145" s="17"/>
      <c r="D145" s="17"/>
      <c r="E145" s="17"/>
      <c r="F145" s="31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2:31" x14ac:dyDescent="0.3">
      <c r="B146" s="17"/>
      <c r="C146" s="17"/>
      <c r="D146" s="17"/>
      <c r="E146" s="17"/>
      <c r="F146" s="31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2:31" x14ac:dyDescent="0.3">
      <c r="B147" s="17"/>
      <c r="C147" s="17"/>
      <c r="D147" s="17"/>
      <c r="E147" s="17"/>
      <c r="F147" s="31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2:31" x14ac:dyDescent="0.3">
      <c r="B148" s="17"/>
      <c r="C148" s="17"/>
      <c r="D148" s="17"/>
      <c r="E148" s="17"/>
      <c r="F148" s="31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2:31" x14ac:dyDescent="0.3">
      <c r="B149" s="17"/>
      <c r="C149" s="17"/>
      <c r="D149" s="17"/>
      <c r="E149" s="17"/>
      <c r="F149" s="31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2:31" x14ac:dyDescent="0.3">
      <c r="B150" s="17"/>
      <c r="C150" s="17"/>
      <c r="D150" s="17"/>
      <c r="E150" s="17"/>
      <c r="F150" s="31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2:31" x14ac:dyDescent="0.3">
      <c r="B151" s="17"/>
      <c r="C151" s="17"/>
      <c r="D151" s="17"/>
      <c r="E151" s="17"/>
      <c r="F151" s="31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2:31" x14ac:dyDescent="0.3">
      <c r="B152" s="17"/>
      <c r="C152" s="17"/>
      <c r="D152" s="17"/>
      <c r="E152" s="17"/>
      <c r="F152" s="31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2:31" x14ac:dyDescent="0.3">
      <c r="B153" s="17"/>
      <c r="C153" s="17"/>
      <c r="D153" s="17"/>
      <c r="E153" s="17"/>
      <c r="F153" s="31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2:31" x14ac:dyDescent="0.3">
      <c r="B154" s="17"/>
      <c r="C154" s="17"/>
      <c r="D154" s="17"/>
      <c r="E154" s="17"/>
      <c r="F154" s="31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2:31" x14ac:dyDescent="0.3">
      <c r="B155" s="17"/>
      <c r="C155" s="17"/>
      <c r="D155" s="17"/>
      <c r="E155" s="17"/>
      <c r="F155" s="31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2:31" x14ac:dyDescent="0.3">
      <c r="B156" s="17"/>
      <c r="C156" s="17"/>
      <c r="D156" s="17"/>
      <c r="E156" s="17"/>
      <c r="F156" s="31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2:31" x14ac:dyDescent="0.3">
      <c r="B157" s="17"/>
      <c r="C157" s="17"/>
      <c r="D157" s="17"/>
      <c r="E157" s="17"/>
      <c r="F157" s="31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2:31" x14ac:dyDescent="0.3">
      <c r="B158" s="17"/>
      <c r="C158" s="17"/>
      <c r="D158" s="17"/>
      <c r="E158" s="17"/>
      <c r="F158" s="31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2:31" x14ac:dyDescent="0.3">
      <c r="B159" s="17"/>
      <c r="C159" s="17"/>
      <c r="D159" s="17"/>
      <c r="E159" s="17"/>
      <c r="F159" s="31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2:31" x14ac:dyDescent="0.3">
      <c r="B160" s="17"/>
      <c r="C160" s="17"/>
      <c r="D160" s="17"/>
      <c r="E160" s="17"/>
      <c r="F160" s="31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2:31" x14ac:dyDescent="0.3">
      <c r="B161" s="17"/>
      <c r="C161" s="17"/>
      <c r="D161" s="17"/>
      <c r="E161" s="17"/>
      <c r="F161" s="31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2:31" x14ac:dyDescent="0.3">
      <c r="B162" s="17"/>
      <c r="C162" s="17"/>
      <c r="D162" s="17"/>
      <c r="E162" s="17"/>
      <c r="F162" s="31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2:31" x14ac:dyDescent="0.3">
      <c r="B163" s="17"/>
      <c r="C163" s="17"/>
      <c r="D163" s="17"/>
      <c r="E163" s="17"/>
      <c r="F163" s="31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2:31" x14ac:dyDescent="0.3">
      <c r="B164" s="17"/>
      <c r="C164" s="17"/>
      <c r="D164" s="17"/>
      <c r="E164" s="17"/>
      <c r="F164" s="31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2:31" x14ac:dyDescent="0.3">
      <c r="B165" s="17"/>
      <c r="C165" s="17"/>
      <c r="D165" s="17"/>
      <c r="E165" s="17"/>
      <c r="F165" s="31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2:31" x14ac:dyDescent="0.3">
      <c r="B166" s="17"/>
      <c r="C166" s="17"/>
      <c r="D166" s="17"/>
      <c r="E166" s="17"/>
      <c r="F166" s="31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2:31" x14ac:dyDescent="0.3">
      <c r="B167" s="17"/>
      <c r="C167" s="17"/>
      <c r="D167" s="17"/>
      <c r="E167" s="17"/>
      <c r="F167" s="31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2:31" x14ac:dyDescent="0.3">
      <c r="B168" s="17"/>
      <c r="C168" s="17"/>
      <c r="D168" s="17"/>
      <c r="E168" s="17"/>
      <c r="F168" s="31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2:31" x14ac:dyDescent="0.3">
      <c r="B169" s="17"/>
      <c r="C169" s="17"/>
      <c r="D169" s="17"/>
      <c r="E169" s="17"/>
      <c r="F169" s="31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2:31" x14ac:dyDescent="0.3">
      <c r="B170" s="17"/>
      <c r="C170" s="17"/>
      <c r="D170" s="17"/>
      <c r="E170" s="17"/>
      <c r="F170" s="31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2:31" x14ac:dyDescent="0.3">
      <c r="B171" s="17"/>
      <c r="C171" s="17"/>
      <c r="D171" s="17"/>
      <c r="E171" s="17"/>
      <c r="F171" s="31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2:31" x14ac:dyDescent="0.3">
      <c r="B172" s="17"/>
      <c r="C172" s="17"/>
      <c r="D172" s="17"/>
      <c r="E172" s="17"/>
      <c r="F172" s="31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2:31" x14ac:dyDescent="0.3">
      <c r="B173" s="17"/>
      <c r="C173" s="17"/>
      <c r="D173" s="17"/>
      <c r="E173" s="17"/>
      <c r="F173" s="31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</sheetData>
  <sheetProtection sheet="1" objects="1" scenarios="1"/>
  <mergeCells count="8">
    <mergeCell ref="B34:C34"/>
    <mergeCell ref="D34:E34"/>
    <mergeCell ref="B40:C40"/>
    <mergeCell ref="D40:E40"/>
    <mergeCell ref="K4:M4"/>
    <mergeCell ref="B5:C5"/>
    <mergeCell ref="B4:G4"/>
    <mergeCell ref="D5:E5"/>
  </mergeCells>
  <phoneticPr fontId="16" type="noConversion"/>
  <pageMargins left="0.25" right="0.25" top="0.75" bottom="0.75" header="0.3" footer="0.3"/>
  <pageSetup paperSize="9" scale="5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D31" sqref="D31"/>
    </sheetView>
  </sheetViews>
  <sheetFormatPr defaultColWidth="9" defaultRowHeight="13" x14ac:dyDescent="0.3"/>
  <sheetData>
    <row r="1" spans="1:2" x14ac:dyDescent="0.3">
      <c r="A1" s="1"/>
      <c r="B1" s="1"/>
    </row>
    <row r="2" spans="1:2" x14ac:dyDescent="0.3">
      <c r="B2" s="1"/>
    </row>
    <row r="3" spans="1:2" x14ac:dyDescent="0.3">
      <c r="B3" s="1"/>
    </row>
    <row r="4" spans="1:2" x14ac:dyDescent="0.3">
      <c r="B4" s="1"/>
    </row>
    <row r="5" spans="1:2" x14ac:dyDescent="0.3">
      <c r="B5" s="1"/>
    </row>
    <row r="6" spans="1:2" x14ac:dyDescent="0.3">
      <c r="B6" s="1"/>
    </row>
    <row r="7" spans="1:2" x14ac:dyDescent="0.3">
      <c r="B7" s="1"/>
    </row>
    <row r="8" spans="1:2" x14ac:dyDescent="0.3">
      <c r="B8" s="1"/>
    </row>
    <row r="9" spans="1:2" x14ac:dyDescent="0.3">
      <c r="B9" s="1"/>
    </row>
    <row r="10" spans="1:2" x14ac:dyDescent="0.3">
      <c r="B10" s="1"/>
    </row>
    <row r="11" spans="1:2" x14ac:dyDescent="0.3">
      <c r="B11" s="1"/>
    </row>
    <row r="12" spans="1:2" x14ac:dyDescent="0.3">
      <c r="B12" s="1"/>
    </row>
    <row r="22" spans="3:9" ht="37.5" x14ac:dyDescent="0.3">
      <c r="C22" s="2">
        <v>1</v>
      </c>
      <c r="D22" s="3" t="s">
        <v>30</v>
      </c>
      <c r="E22" s="2">
        <v>14</v>
      </c>
      <c r="F22" s="2" t="s">
        <v>27</v>
      </c>
      <c r="G22" s="2">
        <v>6</v>
      </c>
      <c r="H22" s="4" t="s">
        <v>31</v>
      </c>
      <c r="I22" s="5">
        <v>2773.23</v>
      </c>
    </row>
    <row r="23" spans="3:9" ht="62.5" x14ac:dyDescent="0.3">
      <c r="C23" s="6">
        <v>2</v>
      </c>
      <c r="D23" s="7" t="s">
        <v>58</v>
      </c>
      <c r="E23" s="6">
        <v>14</v>
      </c>
      <c r="F23" s="6" t="s">
        <v>27</v>
      </c>
      <c r="G23" s="6">
        <v>6</v>
      </c>
      <c r="H23" s="8" t="s">
        <v>53</v>
      </c>
      <c r="I23" s="9">
        <v>2773.23</v>
      </c>
    </row>
    <row r="24" spans="3:9" ht="75" x14ac:dyDescent="0.3">
      <c r="C24" s="2">
        <v>3</v>
      </c>
      <c r="D24" s="3" t="s">
        <v>0</v>
      </c>
      <c r="E24" s="2">
        <v>14</v>
      </c>
      <c r="F24" s="2" t="s">
        <v>27</v>
      </c>
      <c r="G24" s="2">
        <v>6</v>
      </c>
      <c r="H24" s="4" t="s">
        <v>57</v>
      </c>
      <c r="I24" s="5">
        <v>2468.17</v>
      </c>
    </row>
    <row r="25" spans="3:9" ht="37.5" x14ac:dyDescent="0.3">
      <c r="C25" s="6">
        <v>4</v>
      </c>
      <c r="D25" s="10" t="s">
        <v>59</v>
      </c>
      <c r="E25" s="6">
        <v>14</v>
      </c>
      <c r="F25" s="6" t="s">
        <v>27</v>
      </c>
      <c r="G25" s="6">
        <v>6</v>
      </c>
      <c r="H25" s="8" t="s">
        <v>54</v>
      </c>
      <c r="I25" s="9">
        <v>2773.23</v>
      </c>
    </row>
    <row r="26" spans="3:9" ht="37.5" x14ac:dyDescent="0.3">
      <c r="C26" s="2">
        <v>5</v>
      </c>
      <c r="D26" s="3" t="s">
        <v>62</v>
      </c>
      <c r="E26" s="2">
        <v>14</v>
      </c>
      <c r="F26" s="2" t="s">
        <v>27</v>
      </c>
      <c r="G26" s="2">
        <v>6</v>
      </c>
      <c r="H26" s="4" t="s">
        <v>57</v>
      </c>
      <c r="I26" s="5">
        <v>2468.17</v>
      </c>
    </row>
    <row r="27" spans="3:9" ht="50" x14ac:dyDescent="0.3">
      <c r="C27" s="6">
        <v>6</v>
      </c>
      <c r="D27" s="10" t="s">
        <v>32</v>
      </c>
      <c r="E27" s="6">
        <v>14</v>
      </c>
      <c r="F27" s="6" t="s">
        <v>27</v>
      </c>
      <c r="G27" s="6">
        <v>6</v>
      </c>
      <c r="H27" s="8" t="s">
        <v>33</v>
      </c>
      <c r="I27" s="9">
        <v>2773.23</v>
      </c>
    </row>
    <row r="28" spans="3:9" ht="62.5" x14ac:dyDescent="0.3">
      <c r="C28" s="11">
        <v>9</v>
      </c>
      <c r="D28" s="3" t="s">
        <v>60</v>
      </c>
      <c r="E28" s="11">
        <v>14</v>
      </c>
      <c r="F28" s="11" t="s">
        <v>27</v>
      </c>
      <c r="G28" s="11">
        <v>6</v>
      </c>
      <c r="H28" s="4" t="s">
        <v>42</v>
      </c>
      <c r="I28" s="5">
        <v>2773.23</v>
      </c>
    </row>
    <row r="29" spans="3:9" ht="50" x14ac:dyDescent="0.3">
      <c r="C29" s="12">
        <v>7</v>
      </c>
      <c r="D29" s="10" t="s">
        <v>61</v>
      </c>
      <c r="E29" s="12">
        <v>12</v>
      </c>
      <c r="F29" s="12" t="s">
        <v>27</v>
      </c>
      <c r="G29" s="12">
        <v>6</v>
      </c>
      <c r="H29" s="8" t="s">
        <v>55</v>
      </c>
      <c r="I29" s="9">
        <v>2773.23</v>
      </c>
    </row>
    <row r="30" spans="3:9" ht="62.5" x14ac:dyDescent="0.3">
      <c r="C30" s="2"/>
      <c r="D30" s="3" t="s">
        <v>51</v>
      </c>
      <c r="E30" s="2">
        <v>30</v>
      </c>
      <c r="F30" s="11" t="s">
        <v>27</v>
      </c>
      <c r="G30" s="2">
        <v>6</v>
      </c>
      <c r="H30" s="4" t="s">
        <v>56</v>
      </c>
      <c r="I30" s="5">
        <v>7044.99</v>
      </c>
    </row>
    <row r="31" spans="3:9" ht="62.5" x14ac:dyDescent="0.3">
      <c r="C31" s="6"/>
      <c r="D31" s="10" t="s">
        <v>52</v>
      </c>
      <c r="E31" s="6">
        <v>14</v>
      </c>
      <c r="F31" s="12" t="s">
        <v>27</v>
      </c>
      <c r="G31" s="6">
        <v>6</v>
      </c>
      <c r="H31" s="13" t="s">
        <v>35</v>
      </c>
      <c r="I31" s="9">
        <v>2773.23</v>
      </c>
    </row>
    <row r="32" spans="3:9" x14ac:dyDescent="0.3">
      <c r="C32" s="2"/>
      <c r="D32" s="3"/>
      <c r="E32" s="2"/>
      <c r="F32" s="2"/>
      <c r="G32" s="2"/>
      <c r="H32" s="14"/>
      <c r="I32" s="1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crear</cp:lastModifiedBy>
  <cp:lastPrinted>2023-06-26T16:49:59Z</cp:lastPrinted>
  <dcterms:created xsi:type="dcterms:W3CDTF">2018-11-12T17:51:05Z</dcterms:created>
  <dcterms:modified xsi:type="dcterms:W3CDTF">2023-06-26T16:50:06Z</dcterms:modified>
</cp:coreProperties>
</file>