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v\Desktop\crea\TRANSPARENCIA\"/>
    </mc:Choice>
  </mc:AlternateContent>
  <xr:revisionPtr revIDLastSave="0" documentId="13_ncr:1_{CD4C9361-06CE-4D0A-92A0-55EC8D18763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Planilha2!$A$1:$T$62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7" l="1"/>
  <c r="H46" i="7"/>
  <c r="H47" i="7"/>
  <c r="H48" i="7"/>
  <c r="H49" i="7"/>
  <c r="H50" i="7"/>
  <c r="H51" i="7"/>
  <c r="H52" i="7"/>
  <c r="H53" i="7"/>
  <c r="H54" i="7"/>
  <c r="H55" i="7"/>
  <c r="H56" i="7"/>
  <c r="H57" i="7"/>
  <c r="T30" i="7"/>
  <c r="T15" i="7"/>
  <c r="T14" i="7"/>
  <c r="T13" i="7"/>
  <c r="T6" i="7"/>
  <c r="T20" i="7" l="1"/>
  <c r="L61" i="7" l="1"/>
  <c r="T9" i="7" l="1"/>
  <c r="L35" i="7" l="1"/>
  <c r="L36" i="7"/>
  <c r="L37" i="7"/>
  <c r="L38" i="7"/>
  <c r="L39" i="7"/>
  <c r="L40" i="7"/>
  <c r="L41" i="7"/>
  <c r="T22" i="7"/>
  <c r="T23" i="7"/>
  <c r="T29" i="7" l="1"/>
  <c r="T4" i="7" l="1"/>
  <c r="T28" i="7"/>
  <c r="T27" i="7"/>
  <c r="T26" i="7"/>
  <c r="T25" i="7"/>
  <c r="T24" i="7"/>
  <c r="T21" i="7"/>
  <c r="T18" i="7"/>
  <c r="T17" i="7"/>
  <c r="T16" i="7"/>
  <c r="T12" i="7"/>
  <c r="T8" i="7"/>
  <c r="T5" i="7"/>
</calcChain>
</file>

<file path=xl/sharedStrings.xml><?xml version="1.0" encoding="utf-8"?>
<sst xmlns="http://schemas.openxmlformats.org/spreadsheetml/2006/main" count="207" uniqueCount="126">
  <si>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</si>
  <si>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</si>
  <si>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</si>
  <si>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</si>
  <si>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</si>
  <si>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</si>
  <si>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</si>
  <si>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</si>
  <si>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</si>
  <si>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</si>
  <si>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</si>
  <si>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</si>
  <si>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</si>
  <si>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</si>
  <si>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</si>
  <si>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</si>
  <si>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</si>
  <si>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</si>
  <si>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</si>
  <si>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</si>
  <si>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</si>
  <si>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</si>
  <si>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</si>
  <si>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</si>
  <si>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</si>
  <si>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</si>
  <si>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</si>
  <si>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</si>
  <si>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</si>
  <si>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</si>
  <si>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</si>
  <si>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</si>
  <si>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</si>
  <si>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</si>
  <si>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</si>
  <si>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</si>
  <si>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</si>
  <si>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</si>
  <si>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</si>
  <si>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</si>
  <si>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</si>
  <si>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</si>
  <si>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</si>
  <si>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</si>
  <si>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</si>
  <si>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</si>
  <si>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</si>
  <si>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</si>
  <si>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</si>
  <si>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</si>
  <si>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</si>
  <si>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</si>
  <si>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</si>
  <si>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</si>
  <si>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</si>
  <si>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</si>
  <si>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</si>
  <si>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</si>
  <si>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</si>
  <si>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</si>
  <si>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</si>
  <si>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</si>
  <si>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</si>
  <si>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</si>
  <si>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</si>
  <si>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</si>
  <si>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</si>
  <si>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</si>
  <si>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</si>
  <si>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</si>
  <si>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</si>
  <si>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</si>
  <si>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</si>
  <si>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</si>
  <si>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</si>
  <si>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</si>
  <si>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</si>
  <si>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</si>
  <si>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</si>
  <si>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</si>
  <si>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</si>
  <si>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</si>
  <si>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</si>
  <si>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</si>
  <si>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</si>
  <si>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</si>
  <si>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</si>
  <si>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</si>
  <si>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</si>
  <si>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</si>
  <si>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</si>
  <si>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</si>
  <si>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</si>
  <si>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</si>
  <si>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</si>
  <si>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</si>
  <si>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</si>
  <si>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</si>
  <si>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ADELIA SANTOS DE SOUSA</t>
  </si>
  <si>
    <t>ARYANE QUINTELA DE JESUS</t>
  </si>
  <si>
    <t>BRUNO MEDIM FIRMINO</t>
  </si>
  <si>
    <t>DEBORA GONDIM DO REGO</t>
  </si>
  <si>
    <t>HILLORY LETICIA SOALDINI RODRIGUES</t>
  </si>
  <si>
    <t>IOLANDA NATALIA SOUZA DE LIMA</t>
  </si>
  <si>
    <t>JUCILENE DA SILVA ARAUJO</t>
  </si>
  <si>
    <t>LUIZ FELIPE ADED PESSOA DA SILVA</t>
  </si>
  <si>
    <t>NICOLE DE CASTRO CORDEIRO BARBOSA</t>
  </si>
  <si>
    <t xml:space="preserve">PAULUANA SILVA DE SOUZA </t>
  </si>
  <si>
    <t>RAULIENA ARRUDA BATISTA APURINA</t>
  </si>
  <si>
    <t>RAFAEL MARTINS DA COSTA</t>
  </si>
  <si>
    <t>Elvis da Costa Araujo</t>
  </si>
  <si>
    <t>1/3  /        Férias</t>
  </si>
  <si>
    <t>MARCOS JOSE MENEZES DA ROCHA</t>
  </si>
  <si>
    <t>CONTADOR</t>
  </si>
  <si>
    <t>TEMPORARIO</t>
  </si>
  <si>
    <t>CARGOS TEMPORARIOS</t>
  </si>
  <si>
    <t>CARLOS ALEXANDRE LIMA SILVA</t>
  </si>
  <si>
    <t>13</t>
  </si>
  <si>
    <t>AFASTADA</t>
  </si>
  <si>
    <t>ABONO PECUNIÁRIO</t>
  </si>
  <si>
    <t xml:space="preserve">1/3 DE ABONO PECUNIÁRIO </t>
  </si>
  <si>
    <t>ADIANTAMENTO/ FÉRIAS</t>
  </si>
  <si>
    <t>Rosangela Queiroz Rodrigues Idoino</t>
  </si>
  <si>
    <t>Assist.Admini.</t>
  </si>
  <si>
    <t>RECESSO 2</t>
  </si>
  <si>
    <t>TOTAL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</si>
</sst>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[Red]\-&quot;R$&quot;#,##0.00"/>
    <numFmt numFmtId="165" formatCode="_-&quot;R$&quot;* #,##0.00_-;\-&quot;R$&quot;* #,##0.00_-;_-&quot;R$&quot;* &quot;-&quot;??_-;_-@_-"/>
    <numFmt numFmtId="166" formatCode="mmmm\,\ yyyy;@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6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64" fontId="10" fillId="0" borderId="1" xfId="1" applyNumberFormat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top" wrapText="1"/>
    </xf>
    <xf numFmtId="1" fontId="11" fillId="0" borderId="15" xfId="0" applyNumberFormat="1" applyFont="1" applyFill="1" applyBorder="1" applyAlignment="1">
      <alignment horizontal="center" vertical="top" shrinkToFit="1"/>
    </xf>
    <xf numFmtId="164" fontId="10" fillId="0" borderId="15" xfId="1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top" shrinkToFit="1"/>
    </xf>
    <xf numFmtId="1" fontId="11" fillId="0" borderId="14" xfId="0" applyNumberFormat="1" applyFont="1" applyFill="1" applyBorder="1" applyAlignment="1">
      <alignment horizontal="center" vertical="top" shrinkToFi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4" fillId="0" borderId="0" xfId="3" applyFont="1" applyFill="1" applyBorder="1" applyAlignment="1">
      <alignment horizontal="left" vertical="top"/>
    </xf>
    <xf numFmtId="165" fontId="10" fillId="0" borderId="1" xfId="1" applyNumberFormat="1" applyFont="1" applyFill="1" applyBorder="1" applyAlignment="1">
      <alignment horizontal="left" vertical="top"/>
    </xf>
    <xf numFmtId="0" fontId="14" fillId="0" borderId="0" xfId="5" applyFont="1" applyFill="1" applyBorder="1" applyAlignment="1">
      <alignment vertical="top"/>
    </xf>
    <xf numFmtId="166" fontId="5" fillId="5" borderId="3" xfId="2" applyNumberFormat="1" applyFill="1" applyAlignment="1">
      <alignment horizontal="center" vertical="top"/>
    </xf>
    <xf numFmtId="0" fontId="5" fillId="5" borderId="3" xfId="2" applyFill="1" applyAlignment="1">
      <alignment horizontal="center" vertical="top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165" fontId="10" fillId="0" borderId="2" xfId="1" applyNumberFormat="1" applyFont="1" applyFill="1" applyBorder="1" applyAlignment="1">
      <alignment horizontal="left" vertical="top" wrapText="1"/>
    </xf>
    <xf numFmtId="165" fontId="11" fillId="0" borderId="2" xfId="1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vertical="top" shrinkToFit="1"/>
    </xf>
    <xf numFmtId="165" fontId="10" fillId="0" borderId="2" xfId="1" applyFont="1" applyFill="1" applyBorder="1" applyAlignment="1">
      <alignment horizontal="left" vertical="top" wrapText="1"/>
    </xf>
    <xf numFmtId="165" fontId="11" fillId="0" borderId="2" xfId="1" applyFont="1" applyFill="1" applyBorder="1" applyAlignment="1">
      <alignment horizontal="right" vertical="top" shrinkToFit="1"/>
    </xf>
    <xf numFmtId="165" fontId="11" fillId="0" borderId="2" xfId="0" applyNumberFormat="1" applyFont="1" applyFill="1" applyBorder="1" applyAlignment="1">
      <alignment horizontal="left" vertical="top"/>
    </xf>
    <xf numFmtId="165" fontId="11" fillId="0" borderId="2" xfId="1" applyFont="1" applyFill="1" applyBorder="1" applyAlignment="1">
      <alignment horizontal="left" vertical="top" indent="2" shrinkToFit="1"/>
    </xf>
    <xf numFmtId="165" fontId="10" fillId="0" borderId="2" xfId="1" applyNumberFormat="1" applyFont="1" applyFill="1" applyBorder="1" applyAlignment="1">
      <alignment vertical="top" wrapText="1"/>
    </xf>
    <xf numFmtId="165" fontId="10" fillId="0" borderId="2" xfId="1" applyNumberFormat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vertical="center" wrapText="1"/>
    </xf>
    <xf numFmtId="165" fontId="11" fillId="0" borderId="1" xfId="1" applyFont="1" applyFill="1" applyBorder="1" applyAlignment="1">
      <alignment horizontal="left" wrapText="1"/>
    </xf>
    <xf numFmtId="165" fontId="11" fillId="0" borderId="15" xfId="1" applyFont="1" applyFill="1" applyBorder="1" applyAlignment="1">
      <alignment horizontal="left" wrapText="1"/>
    </xf>
    <xf numFmtId="165" fontId="11" fillId="0" borderId="1" xfId="1" applyFont="1" applyFill="1" applyBorder="1" applyAlignment="1">
      <alignment horizontal="left" vertical="top" shrinkToFit="1"/>
    </xf>
    <xf numFmtId="0" fontId="10" fillId="0" borderId="2" xfId="0" applyFont="1" applyBorder="1" applyAlignment="1">
      <alignment vertical="top"/>
    </xf>
    <xf numFmtId="0" fontId="10" fillId="6" borderId="2" xfId="6" applyFont="1" applyFill="1" applyBorder="1"/>
    <xf numFmtId="0" fontId="10" fillId="6" borderId="2" xfId="6" applyFont="1" applyFill="1" applyBorder="1" applyAlignment="1">
      <alignment horizontal="left"/>
    </xf>
    <xf numFmtId="0" fontId="10" fillId="7" borderId="2" xfId="6" applyFont="1" applyFill="1" applyBorder="1"/>
    <xf numFmtId="0" fontId="16" fillId="6" borderId="2" xfId="6" applyFont="1" applyFill="1" applyBorder="1"/>
    <xf numFmtId="0" fontId="10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top" shrinkToFit="1"/>
    </xf>
    <xf numFmtId="0" fontId="11" fillId="6" borderId="20" xfId="0" applyFont="1" applyFill="1" applyBorder="1" applyAlignment="1">
      <alignment horizontal="center" vertical="top"/>
    </xf>
    <xf numFmtId="165" fontId="10" fillId="6" borderId="2" xfId="1" applyFont="1" applyFill="1" applyBorder="1" applyAlignment="1">
      <alignment horizontal="center" wrapText="1"/>
    </xf>
    <xf numFmtId="165" fontId="11" fillId="6" borderId="2" xfId="1" applyFont="1" applyFill="1" applyBorder="1" applyAlignment="1">
      <alignment horizontal="center" vertical="top"/>
    </xf>
    <xf numFmtId="0" fontId="10" fillId="7" borderId="4" xfId="0" applyFont="1" applyFill="1" applyBorder="1" applyAlignment="1">
      <alignment horizontal="center" vertical="center" wrapText="1"/>
    </xf>
    <xf numFmtId="165" fontId="10" fillId="7" borderId="2" xfId="1" applyFont="1" applyFill="1" applyBorder="1" applyAlignment="1">
      <alignment horizontal="center" wrapText="1"/>
    </xf>
    <xf numFmtId="1" fontId="11" fillId="7" borderId="4" xfId="0" applyNumberFormat="1" applyFont="1" applyFill="1" applyBorder="1" applyAlignment="1">
      <alignment horizontal="center" vertical="top" shrinkToFit="1"/>
    </xf>
    <xf numFmtId="0" fontId="10" fillId="7" borderId="2" xfId="6" applyFont="1" applyFill="1" applyBorder="1" applyAlignment="1">
      <alignment horizontal="left"/>
    </xf>
    <xf numFmtId="0" fontId="0" fillId="6" borderId="0" xfId="0" applyFill="1" applyBorder="1" applyAlignment="1">
      <alignment horizontal="left" vertical="top"/>
    </xf>
    <xf numFmtId="1" fontId="11" fillId="8" borderId="4" xfId="0" applyNumberFormat="1" applyFont="1" applyFill="1" applyBorder="1" applyAlignment="1">
      <alignment horizontal="center" vertical="top" shrinkToFit="1"/>
    </xf>
    <xf numFmtId="0" fontId="10" fillId="8" borderId="2" xfId="6" applyFont="1" applyFill="1" applyBorder="1"/>
    <xf numFmtId="165" fontId="10" fillId="8" borderId="2" xfId="1" applyFont="1" applyFill="1" applyBorder="1" applyAlignment="1">
      <alignment horizontal="center" wrapText="1"/>
    </xf>
    <xf numFmtId="0" fontId="16" fillId="7" borderId="2" xfId="6" applyFont="1" applyFill="1" applyBorder="1"/>
    <xf numFmtId="165" fontId="11" fillId="7" borderId="2" xfId="1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left"/>
    </xf>
    <xf numFmtId="0" fontId="17" fillId="6" borderId="2" xfId="6" applyFont="1" applyFill="1" applyBorder="1"/>
    <xf numFmtId="0" fontId="13" fillId="9" borderId="2" xfId="0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left"/>
    </xf>
    <xf numFmtId="165" fontId="16" fillId="8" borderId="2" xfId="1" applyFont="1" applyFill="1" applyBorder="1" applyAlignment="1">
      <alignment horizontal="center"/>
    </xf>
    <xf numFmtId="49" fontId="16" fillId="8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top"/>
    </xf>
    <xf numFmtId="0" fontId="18" fillId="8" borderId="2" xfId="0" applyFont="1" applyFill="1" applyBorder="1" applyAlignment="1">
      <alignment horizontal="left" vertical="top"/>
    </xf>
    <xf numFmtId="0" fontId="18" fillId="8" borderId="2" xfId="0" applyFont="1" applyFill="1" applyBorder="1" applyAlignment="1">
      <alignment horizontal="center" vertical="top"/>
    </xf>
    <xf numFmtId="165" fontId="18" fillId="8" borderId="2" xfId="1" applyFont="1" applyFill="1" applyBorder="1" applyAlignment="1">
      <alignment horizontal="center" vertical="top"/>
    </xf>
    <xf numFmtId="0" fontId="18" fillId="8" borderId="0" xfId="0" applyFont="1" applyFill="1" applyBorder="1" applyAlignment="1">
      <alignment horizontal="center" vertical="top"/>
    </xf>
    <xf numFmtId="0" fontId="14" fillId="2" borderId="21" xfId="3" applyFont="1" applyBorder="1" applyAlignment="1">
      <alignment horizontal="center" vertical="top"/>
    </xf>
    <xf numFmtId="0" fontId="14" fillId="2" borderId="22" xfId="3" applyFont="1" applyBorder="1" applyAlignment="1">
      <alignment horizontal="center" vertical="top"/>
    </xf>
    <xf numFmtId="0" fontId="14" fillId="2" borderId="5" xfId="3" applyFont="1" applyBorder="1" applyAlignment="1">
      <alignment horizontal="center" vertical="top"/>
    </xf>
    <xf numFmtId="0" fontId="14" fillId="2" borderId="4" xfId="3" applyFont="1" applyBorder="1" applyAlignment="1">
      <alignment horizontal="center" vertical="top"/>
    </xf>
    <xf numFmtId="0" fontId="14" fillId="3" borderId="5" xfId="4" applyFont="1" applyBorder="1" applyAlignment="1">
      <alignment horizontal="center" vertical="top"/>
    </xf>
    <xf numFmtId="0" fontId="14" fillId="3" borderId="4" xfId="4" applyFont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/>
    </xf>
    <xf numFmtId="0" fontId="14" fillId="4" borderId="5" xfId="5" applyFont="1" applyBorder="1" applyAlignment="1">
      <alignment horizontal="center" vertical="top"/>
    </xf>
    <xf numFmtId="0" fontId="14" fillId="4" borderId="4" xfId="5" applyFont="1" applyBorder="1" applyAlignment="1">
      <alignment horizontal="center" vertical="top"/>
    </xf>
    <xf numFmtId="0" fontId="5" fillId="0" borderId="3" xfId="2" applyFill="1" applyAlignment="1">
      <alignment vertical="top"/>
    </xf>
    <xf numFmtId="1" fontId="11" fillId="0" borderId="23" xfId="0" applyNumberFormat="1" applyFont="1" applyFill="1" applyBorder="1" applyAlignment="1">
      <alignment horizontal="center" vertical="top" shrinkToFit="1"/>
    </xf>
    <xf numFmtId="0" fontId="10" fillId="0" borderId="23" xfId="0" applyFont="1" applyFill="1" applyBorder="1" applyAlignment="1">
      <alignment vertical="top"/>
    </xf>
    <xf numFmtId="0" fontId="10" fillId="0" borderId="23" xfId="0" applyFont="1" applyFill="1" applyBorder="1" applyAlignment="1">
      <alignment horizontal="center" vertical="top" wrapText="1"/>
    </xf>
    <xf numFmtId="165" fontId="10" fillId="0" borderId="23" xfId="1" applyNumberFormat="1" applyFont="1" applyFill="1" applyBorder="1" applyAlignment="1">
      <alignment horizontal="left" vertical="top" wrapText="1"/>
    </xf>
    <xf numFmtId="165" fontId="11" fillId="0" borderId="23" xfId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top" wrapText="1"/>
    </xf>
    <xf numFmtId="165" fontId="11" fillId="0" borderId="23" xfId="1" applyNumberFormat="1" applyFont="1" applyFill="1" applyBorder="1" applyAlignment="1">
      <alignment horizontal="left" vertical="center" wrapText="1"/>
    </xf>
    <xf numFmtId="165" fontId="11" fillId="0" borderId="23" xfId="1" applyFont="1" applyFill="1" applyBorder="1" applyAlignment="1">
      <alignment horizontal="right" vertical="top" shrinkToFit="1"/>
    </xf>
    <xf numFmtId="165" fontId="10" fillId="0" borderId="23" xfId="1" applyNumberFormat="1" applyFont="1" applyFill="1" applyBorder="1" applyAlignment="1">
      <alignment vertical="top" wrapText="1"/>
    </xf>
    <xf numFmtId="1" fontId="11" fillId="6" borderId="2" xfId="0" applyNumberFormat="1" applyFont="1" applyFill="1" applyBorder="1" applyAlignment="1">
      <alignment horizontal="center" vertical="top" shrinkToFit="1"/>
    </xf>
    <xf numFmtId="0" fontId="10" fillId="6" borderId="2" xfId="0" applyFont="1" applyFill="1" applyBorder="1" applyAlignment="1">
      <alignment vertical="top"/>
    </xf>
    <xf numFmtId="0" fontId="10" fillId="6" borderId="2" xfId="0" applyFont="1" applyFill="1" applyBorder="1" applyAlignment="1">
      <alignment horizontal="center" vertical="top" wrapText="1"/>
    </xf>
    <xf numFmtId="165" fontId="10" fillId="6" borderId="2" xfId="1" applyNumberFormat="1" applyFont="1" applyFill="1" applyBorder="1" applyAlignment="1">
      <alignment horizontal="left" vertical="top" wrapText="1"/>
    </xf>
    <xf numFmtId="165" fontId="10" fillId="6" borderId="2" xfId="1" applyNumberFormat="1" applyFont="1" applyFill="1" applyBorder="1" applyAlignment="1">
      <alignment vertical="top" wrapText="1"/>
    </xf>
    <xf numFmtId="165" fontId="11" fillId="6" borderId="2" xfId="1" applyFont="1" applyFill="1" applyBorder="1" applyAlignment="1">
      <alignment horizontal="left" vertical="center" wrapText="1"/>
    </xf>
    <xf numFmtId="165" fontId="11" fillId="6" borderId="2" xfId="1" applyFont="1" applyFill="1" applyBorder="1" applyAlignment="1">
      <alignment vertical="center" wrapText="1"/>
    </xf>
    <xf numFmtId="1" fontId="11" fillId="10" borderId="2" xfId="0" applyNumberFormat="1" applyFont="1" applyFill="1" applyBorder="1" applyAlignment="1">
      <alignment horizontal="center" vertical="top" shrinkToFit="1"/>
    </xf>
    <xf numFmtId="0" fontId="10" fillId="10" borderId="2" xfId="0" applyFont="1" applyFill="1" applyBorder="1" applyAlignment="1">
      <alignment vertical="top"/>
    </xf>
    <xf numFmtId="0" fontId="10" fillId="10" borderId="2" xfId="0" applyFont="1" applyFill="1" applyBorder="1" applyAlignment="1">
      <alignment horizontal="center" vertical="top" wrapText="1"/>
    </xf>
    <xf numFmtId="165" fontId="10" fillId="10" borderId="2" xfId="1" applyNumberFormat="1" applyFont="1" applyFill="1" applyBorder="1" applyAlignment="1">
      <alignment horizontal="left" vertical="top" wrapText="1"/>
    </xf>
    <xf numFmtId="165" fontId="10" fillId="10" borderId="2" xfId="1" applyNumberFormat="1" applyFont="1" applyFill="1" applyBorder="1" applyAlignment="1">
      <alignment vertical="top" wrapText="1"/>
    </xf>
    <xf numFmtId="165" fontId="10" fillId="7" borderId="2" xfId="1" applyFont="1" applyFill="1" applyBorder="1" applyAlignment="1">
      <alignment horizontal="right" wrapText="1"/>
    </xf>
    <xf numFmtId="165" fontId="10" fillId="6" borderId="2" xfId="1" applyFont="1" applyFill="1" applyBorder="1" applyAlignment="1">
      <alignment horizontal="right" wrapText="1"/>
    </xf>
    <xf numFmtId="165" fontId="10" fillId="8" borderId="2" xfId="1" applyFont="1" applyFill="1" applyBorder="1" applyAlignment="1">
      <alignment horizontal="right" wrapText="1"/>
    </xf>
    <xf numFmtId="165" fontId="11" fillId="7" borderId="2" xfId="1" applyFont="1" applyFill="1" applyBorder="1" applyAlignment="1">
      <alignment horizontal="right" vertical="top"/>
    </xf>
    <xf numFmtId="165" fontId="11" fillId="6" borderId="2" xfId="1" applyFont="1" applyFill="1" applyBorder="1" applyAlignment="1">
      <alignment horizontal="right" vertical="top"/>
    </xf>
    <xf numFmtId="165" fontId="16" fillId="8" borderId="2" xfId="1" applyFont="1" applyFill="1" applyBorder="1" applyAlignment="1">
      <alignment horizontal="right"/>
    </xf>
    <xf numFmtId="165" fontId="11" fillId="0" borderId="7" xfId="1" applyFont="1" applyFill="1" applyBorder="1" applyAlignment="1">
      <alignment horizontal="right" vertical="top"/>
    </xf>
    <xf numFmtId="165" fontId="11" fillId="6" borderId="2" xfId="1" applyFont="1" applyFill="1" applyBorder="1" applyAlignment="1">
      <alignment horizontal="right" wrapText="1"/>
    </xf>
    <xf numFmtId="165" fontId="11" fillId="0" borderId="2" xfId="1" applyFont="1" applyFill="1" applyBorder="1" applyAlignment="1">
      <alignment horizontal="right" vertical="top"/>
    </xf>
    <xf numFmtId="165" fontId="11" fillId="8" borderId="2" xfId="1" applyFont="1" applyFill="1" applyBorder="1" applyAlignment="1">
      <alignment horizontal="right" wrapText="1"/>
    </xf>
    <xf numFmtId="165" fontId="11" fillId="7" borderId="2" xfId="1" applyFont="1" applyFill="1" applyBorder="1" applyAlignment="1">
      <alignment horizontal="right" wrapText="1"/>
    </xf>
    <xf numFmtId="165" fontId="10" fillId="8" borderId="2" xfId="1" applyFont="1" applyFill="1" applyBorder="1" applyAlignment="1">
      <alignment horizontal="right" vertical="center"/>
    </xf>
    <xf numFmtId="165" fontId="11" fillId="0" borderId="23" xfId="1" applyFont="1" applyFill="1" applyBorder="1" applyAlignment="1">
      <alignment horizontal="right" vertical="top"/>
    </xf>
    <xf numFmtId="165" fontId="11" fillId="8" borderId="2" xfId="1" applyFont="1" applyFill="1" applyBorder="1" applyAlignment="1">
      <alignment horizontal="center" vertical="top"/>
    </xf>
    <xf numFmtId="165" fontId="12" fillId="0" borderId="7" xfId="1" applyFont="1" applyFill="1" applyBorder="1" applyAlignment="1">
      <alignment horizontal="center" vertical="center" wrapText="1"/>
    </xf>
    <xf numFmtId="165" fontId="12" fillId="0" borderId="8" xfId="1" applyFont="1" applyFill="1" applyBorder="1" applyAlignment="1">
      <alignment horizontal="center" vertical="center" wrapText="1"/>
    </xf>
  </cellXfs>
  <cellStyles count="10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2 2" xfId="8" xr:uid="{10882F75-EDEF-4305-BD81-D94AEDC57F18}"/>
    <cellStyle name="Normal 2 3" xfId="9" xr:uid="{3B2E543F-CEAB-493A-9499-E7DF17EA8771}"/>
    <cellStyle name="Normal 3" xfId="6" xr:uid="{F391CF64-5439-4C9C-8778-56E28379F07F}"/>
    <cellStyle name="Ruim" xfId="4" builtinId="27"/>
    <cellStyle name="Título 1" xfId="2" builtinId="16"/>
  </cellStyles>
  <dxfs count="56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readingOrder="0"/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T30" totalsRowShown="0" headerRowDxfId="55" dataDxfId="53" headerRowBorderDxfId="54" tableBorderDxfId="52" totalsRowBorderDxfId="51" dataCellStyle="Moeda">
  <tableColumns count="20">
    <tableColumn id="1" xr3:uid="{F5923918-14AF-42AF-8895-D73B1ADE02EF}" name="Nº  de ordem" dataDxfId="50"/>
    <tableColumn id="2" xr3:uid="{8B263085-3E5D-4FCD-A1B5-2476A115CEEA}" name="Funcionário" dataDxfId="49"/>
    <tableColumn id="3" xr3:uid="{37E2A8FC-769A-47F5-9E80-A71CE12BF403}" name="Nível" dataDxfId="48"/>
    <tableColumn id="4" xr3:uid="{BC462F50-076A-47E6-B31C-F6898C4A69DF}" name="Status" dataDxfId="47"/>
    <tableColumn id="5" xr3:uid="{5C20303B-87A8-4106-8AB5-0EB70EBC8559}" name="C/H" dataDxfId="46"/>
    <tableColumn id="6" xr3:uid="{BCE9455D-16EF-4B8E-94BA-F2030CDA65EE}" name="Cargo/Função" dataDxfId="45"/>
    <tableColumn id="7" xr3:uid="{34C9F3CC-D942-4E44-8FE3-72E85942AEEC}" name="Salário" dataDxfId="44" dataCellStyle="Moeda"/>
    <tableColumn id="20" xr3:uid="{B1EDD25A-1964-4762-BC4A-EEC33F48C0FE}" name="ADIANTAMENTO/ FÉRIAS" dataDxfId="7" dataCellStyle="Moeda"/>
    <tableColumn id="8" xr3:uid="{D96B2A36-940E-41E2-B4D1-837286F40B32}" name="1/3  /        Férias" dataDxfId="43" dataCellStyle="Moeda"/>
    <tableColumn id="9" xr3:uid="{97DAA29C-C181-40C6-B248-2C65323CE90B}" name="Média Variáveis" dataDxfId="42" dataCellStyle="Moeda"/>
    <tableColumn id="10" xr3:uid="{47C01E6B-0FFB-4E43-B0EF-5D59C32433BA}" name="Adiantam. 13º Salário" dataDxfId="41" dataCellStyle="Moeda"/>
    <tableColumn id="11" xr3:uid="{E89189D3-084D-461D-93FD-F24F5CDA3E0B}" name="Gratificação" dataDxfId="40"/>
    <tableColumn id="12" xr3:uid="{A807C9A3-3CBC-4139-9EA1-1F231D11C4EC}" name="Faltas" dataDxfId="39" dataCellStyle="Moeda"/>
    <tableColumn id="13" xr3:uid="{35C7D18D-AA27-4E19-AF81-CCC94321D6D1}" name="Férias Proporcionais" dataDxfId="38" dataCellStyle="Moeda"/>
    <tableColumn id="19" xr3:uid="{B5BD85ED-70D4-4E70-8A6B-9571E8730FAE}" name="ABONO PECUNIÁRIO" dataDxfId="37" dataCellStyle="Moeda"/>
    <tableColumn id="18" xr3:uid="{2206E593-B5D0-4E8B-A604-FB2B039AA601}" name="1/3 DE ABONO PECUNIÁRIO " dataDxfId="36" dataCellStyle="Moeda"/>
    <tableColumn id="14" xr3:uid="{4C3D0AE2-3677-4D95-BBBC-2D1047D143C8}" name="Salário Família" dataDxfId="35" dataCellStyle="Moeda"/>
    <tableColumn id="15" xr3:uid="{B89641E8-A610-4BA3-85FD-6FB3A0A33ED6}" name="Adicional Periculosidade" dataDxfId="34" dataCellStyle="Moeda"/>
    <tableColumn id="16" xr3:uid="{2291D06F-DEAB-40C5-90B3-A90DFEF25DD6}" name="Diferença Salarial" dataDxfId="33" dataCellStyle="Moeda"/>
    <tableColumn id="17" xr3:uid="{A3BE8A6E-1FF6-4D82-AC5D-12931D3A1FBA}" name="TOTAL" dataDxfId="32" dataCellStyle="Moeda">
      <calculatedColumnFormula>G4+I4+J4+K4+L4+M4+N4+Q4+R4+S4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4:H57" totalsRowShown="0" headerRowDxfId="31" dataDxfId="29" headerRowBorderDxfId="30" tableBorderDxfId="28" totalsRowBorderDxfId="27">
  <tableColumns count="8">
    <tableColumn id="1" xr3:uid="{DD3ED98F-268E-4534-9809-885A9D2D9AAB}" name="Nº  de ordem" dataDxfId="26"/>
    <tableColumn id="2" xr3:uid="{AAD9A28B-29F8-480F-8CA4-B8EC55C508E3}" name="FUNCIONÁRIO" dataDxfId="4"/>
    <tableColumn id="3" xr3:uid="{8616CBA3-8B7D-4213-995A-345AFC9E532F}" name="BOLSA" dataDxfId="2" dataCellStyle="Moeda"/>
    <tableColumn id="4" xr3:uid="{48E1823B-0F41-4815-9CBB-029C4D7A5F21}" name="STATUS" dataDxfId="3" dataCellStyle="Moeda"/>
    <tableColumn id="5" xr3:uid="{BE9B6625-2945-4196-8C0F-DEFCA1BD828E}" name="Recesso" dataDxfId="6" dataCellStyle="Moeda"/>
    <tableColumn id="6" xr3:uid="{7F7E7AFF-5C3A-44C2-9564-55F4C376DDFE}" name="VALE TRANSP." dataDxfId="5" dataCellStyle="Moeda"/>
    <tableColumn id="7" xr3:uid="{A623522C-EA5C-401C-801E-60A50F8983E1}" name="RECESSO 2" dataDxfId="1" dataCellStyle="Moeda"/>
    <tableColumn id="8" xr3:uid="{B57F360F-4FBA-42B0-97DD-1D2C03FC60A7}" name="TOTAL 2" dataDxfId="0" dataCellStyle="Moeda">
      <calculatedColumnFormula>C45+F45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M41" totalsRowShown="0" headerRowDxfId="25" dataDxfId="23" headerRowBorderDxfId="24" tableBorderDxfId="22" totalsRowBorderDxfId="21">
  <tableColumns count="13">
    <tableColumn id="1" xr3:uid="{D0FC2A61-ED3D-4F1F-9C4E-AB42903E8AEF}" name="Nº  de ordem" dataDxfId="20"/>
    <tableColumn id="2" xr3:uid="{2FD70602-2A17-4377-8BDD-83CBEEDA9681}" name="FUNCIONÁRIO" dataDxfId="19"/>
    <tableColumn id="3" xr3:uid="{4703E100-A043-4242-A98B-D42D26C73FF2}" name="NÍVEL" dataDxfId="18"/>
    <tableColumn id="4" xr3:uid="{1CAEAC32-54BC-4559-A321-B1350090360A}" name="STATUS" dataDxfId="17"/>
    <tableColumn id="5" xr3:uid="{4838A2D4-0AAF-4070-92DD-3D821AB03DF0}" name="C/H" dataDxfId="16"/>
    <tableColumn id="6" xr3:uid="{CDB63329-6B7B-4598-B13B-2F5284424000}" name="CARGO/ FUNÇÃO" dataDxfId="15"/>
    <tableColumn id="7" xr3:uid="{D8139032-D38E-4F66-A9F5-F79229016C0F}" name="SALÁRIO" dataDxfId="14"/>
    <tableColumn id="8" xr3:uid="{D7AF3967-E57D-4712-AADE-7E9BB8127757}" name="Adiant. 13º Sal" dataDxfId="13" dataCellStyle="Moeda"/>
    <tableColumn id="9" xr3:uid="{FC95D35C-3B5E-4798-B61C-5CF37E700FF5}" name="1/3_x000a_FÉRIAS" dataDxfId="12"/>
    <tableColumn id="10" xr3:uid="{E4007A9D-9C83-45A8-B8EB-ED46C5F26FA6}" name="Dif. salário" dataDxfId="11"/>
    <tableColumn id="11" xr3:uid="{A8A562A6-83FD-482A-9065-674EBFCEB4DD}" name="DIÁRIAS" dataDxfId="10"/>
    <tableColumn id="12" xr3:uid="{FEAFCDF8-BE1C-4E0A-BF28-7365B42307F6}" name="TOTAL" dataDxfId="9">
      <calculatedColumnFormula>SUM(G35:Tabela26[[#This Row],[DIÁRIAS]])</calculatedColumnFormula>
    </tableColumn>
    <tableColumn id="13" xr3:uid="{4852B397-DC8B-40D8-82BF-9945AF70D11C}" name="Obs.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T61"/>
  <sheetViews>
    <sheetView tabSelected="1" topLeftCell="A34" zoomScaleNormal="100" workbookViewId="0">
      <selection activeCell="J55" sqref="J55"/>
    </sheetView>
  </sheetViews>
  <sheetFormatPr defaultRowHeight="12.75" x14ac:dyDescent="0.2"/>
  <cols>
    <col min="1" max="1" width="8" bestFit="1" customWidth="1"/>
    <col min="2" max="2" width="48.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6" bestFit="1" customWidth="1"/>
    <col min="8" max="8" width="15.33203125" customWidth="1"/>
    <col min="9" max="9" width="13.5" customWidth="1"/>
    <col min="10" max="10" width="12" customWidth="1"/>
    <col min="11" max="11" width="13.6640625" bestFit="1" customWidth="1"/>
    <col min="12" max="12" width="14.33203125" bestFit="1" customWidth="1"/>
    <col min="13" max="13" width="10.1640625" customWidth="1"/>
    <col min="14" max="14" width="10.33203125" customWidth="1"/>
    <col min="15" max="15" width="13.6640625" customWidth="1"/>
    <col min="16" max="16" width="16.5" customWidth="1"/>
    <col min="17" max="17" width="11" customWidth="1"/>
    <col min="18" max="18" width="14.1640625" bestFit="1" customWidth="1"/>
    <col min="19" max="19" width="16" bestFit="1" customWidth="1"/>
    <col min="20" max="20" width="16.6640625" customWidth="1"/>
  </cols>
  <sheetData>
    <row r="1" spans="1:20" ht="20.25" thickBot="1" x14ac:dyDescent="0.25">
      <c r="A1" s="27" t="s">
        <v>90</v>
      </c>
      <c r="B1" s="27"/>
      <c r="C1" s="27"/>
      <c r="D1" s="27"/>
      <c r="E1" s="27"/>
      <c r="F1" s="27"/>
      <c r="G1" s="98" t="s">
        <v>73</v>
      </c>
      <c r="H1" s="98"/>
      <c r="I1" s="98"/>
      <c r="J1" s="31" t="s">
        <v>77</v>
      </c>
      <c r="K1" s="32">
        <v>2020</v>
      </c>
      <c r="L1" s="27"/>
      <c r="M1" s="27"/>
      <c r="N1" s="27"/>
      <c r="O1" s="27"/>
      <c r="P1" s="27"/>
      <c r="Q1" s="27"/>
    </row>
    <row r="2" spans="1:20" ht="15.75" thickTop="1" x14ac:dyDescent="0.2">
      <c r="A2" s="96" t="s">
        <v>87</v>
      </c>
      <c r="B2" s="9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0" ht="63" customHeight="1" x14ac:dyDescent="0.2">
      <c r="A3" s="33" t="s">
        <v>33</v>
      </c>
      <c r="B3" s="34" t="s">
        <v>67</v>
      </c>
      <c r="C3" s="34" t="s">
        <v>68</v>
      </c>
      <c r="D3" s="34" t="s">
        <v>69</v>
      </c>
      <c r="E3" s="34" t="s">
        <v>36</v>
      </c>
      <c r="F3" s="34" t="s">
        <v>70</v>
      </c>
      <c r="G3" s="34" t="s">
        <v>71</v>
      </c>
      <c r="H3" s="34" t="s">
        <v>121</v>
      </c>
      <c r="I3" s="34" t="s">
        <v>111</v>
      </c>
      <c r="J3" s="34" t="s">
        <v>66</v>
      </c>
      <c r="K3" s="34" t="s">
        <v>58</v>
      </c>
      <c r="L3" s="34" t="s">
        <v>59</v>
      </c>
      <c r="M3" s="34" t="s">
        <v>60</v>
      </c>
      <c r="N3" s="34" t="s">
        <v>72</v>
      </c>
      <c r="O3" s="34" t="s">
        <v>119</v>
      </c>
      <c r="P3" s="34" t="s">
        <v>120</v>
      </c>
      <c r="Q3" s="34" t="s">
        <v>61</v>
      </c>
      <c r="R3" s="34" t="s">
        <v>62</v>
      </c>
      <c r="S3" s="34" t="s">
        <v>65</v>
      </c>
      <c r="T3" s="35" t="s">
        <v>42</v>
      </c>
    </row>
    <row r="4" spans="1:20" x14ac:dyDescent="0.2">
      <c r="A4" s="36">
        <v>1</v>
      </c>
      <c r="B4" s="37" t="s">
        <v>1</v>
      </c>
      <c r="C4" s="36">
        <v>2</v>
      </c>
      <c r="D4" s="36" t="s">
        <v>32</v>
      </c>
      <c r="E4" s="36">
        <v>6</v>
      </c>
      <c r="F4" s="38" t="s">
        <v>2</v>
      </c>
      <c r="G4" s="39">
        <v>1378.21</v>
      </c>
      <c r="H4" s="39"/>
      <c r="I4" s="40"/>
      <c r="J4" s="40"/>
      <c r="K4" s="40"/>
      <c r="L4" s="41">
        <v>300</v>
      </c>
      <c r="M4" s="40"/>
      <c r="N4" s="40"/>
      <c r="O4" s="40"/>
      <c r="P4" s="40"/>
      <c r="Q4" s="40"/>
      <c r="R4" s="42"/>
      <c r="S4" s="40"/>
      <c r="T4" s="48">
        <f>G4+I4+J4+K4+L4+M4+N4+Q4+R4+S4</f>
        <v>1678.21</v>
      </c>
    </row>
    <row r="5" spans="1:20" x14ac:dyDescent="0.2">
      <c r="A5" s="36">
        <v>2</v>
      </c>
      <c r="B5" s="37" t="s">
        <v>91</v>
      </c>
      <c r="C5" s="36">
        <v>2</v>
      </c>
      <c r="D5" s="36" t="s">
        <v>32</v>
      </c>
      <c r="E5" s="36">
        <v>6</v>
      </c>
      <c r="F5" s="38" t="s">
        <v>2</v>
      </c>
      <c r="G5" s="39">
        <v>1378.21</v>
      </c>
      <c r="H5" s="39"/>
      <c r="I5" s="40"/>
      <c r="J5" s="40"/>
      <c r="K5" s="40"/>
      <c r="L5" s="43">
        <v>300</v>
      </c>
      <c r="M5" s="40"/>
      <c r="N5" s="40"/>
      <c r="O5" s="40"/>
      <c r="P5" s="40"/>
      <c r="Q5" s="44"/>
      <c r="R5" s="42"/>
      <c r="S5" s="40">
        <v>78.010000000000005</v>
      </c>
      <c r="T5" s="48">
        <f>G5+I5+J5+K5+L5+M5+N5+Q5+R5+S5</f>
        <v>1756.22</v>
      </c>
    </row>
    <row r="6" spans="1:20" x14ac:dyDescent="0.2">
      <c r="A6" s="36">
        <v>3</v>
      </c>
      <c r="B6" s="37" t="s">
        <v>3</v>
      </c>
      <c r="C6" s="36">
        <v>20</v>
      </c>
      <c r="D6" s="36" t="s">
        <v>32</v>
      </c>
      <c r="E6" s="36">
        <v>6</v>
      </c>
      <c r="F6" s="38" t="s">
        <v>4</v>
      </c>
      <c r="G6" s="39">
        <v>1522.79</v>
      </c>
      <c r="H6" s="39">
        <v>3933.88</v>
      </c>
      <c r="I6" s="40">
        <v>1311.29</v>
      </c>
      <c r="J6" s="40"/>
      <c r="K6" s="40"/>
      <c r="L6" s="41"/>
      <c r="M6" s="40"/>
      <c r="N6" s="40"/>
      <c r="O6" s="40">
        <v>1311.29</v>
      </c>
      <c r="P6" s="40">
        <v>437.1</v>
      </c>
      <c r="Q6" s="40"/>
      <c r="R6" s="42"/>
      <c r="S6" s="45"/>
      <c r="T6" s="48">
        <f>G6+I6+J6+K6+L6+M6+N6+Q6+R6+S6+Tabela44[[#This Row],[ADIANTAMENTO/ FÉRIAS]]+Tabela44[[#This Row],[ABONO PECUNIÁRIO]]+Tabela44[[#This Row],[1/3 DE ABONO PECUNIÁRIO ]]</f>
        <v>8516.35</v>
      </c>
    </row>
    <row r="7" spans="1:20" x14ac:dyDescent="0.2">
      <c r="A7" s="108">
        <v>4</v>
      </c>
      <c r="B7" s="109" t="s">
        <v>5</v>
      </c>
      <c r="C7" s="108">
        <v>24</v>
      </c>
      <c r="D7" s="108" t="s">
        <v>118</v>
      </c>
      <c r="E7" s="108">
        <v>6</v>
      </c>
      <c r="F7" s="110" t="s">
        <v>4</v>
      </c>
      <c r="G7" s="111">
        <v>0</v>
      </c>
      <c r="H7" s="111"/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2">
        <v>0</v>
      </c>
    </row>
    <row r="8" spans="1:20" x14ac:dyDescent="0.2">
      <c r="A8" s="36">
        <v>5</v>
      </c>
      <c r="B8" s="37" t="s">
        <v>6</v>
      </c>
      <c r="C8" s="36">
        <v>11</v>
      </c>
      <c r="D8" s="36" t="s">
        <v>32</v>
      </c>
      <c r="E8" s="36">
        <v>6</v>
      </c>
      <c r="F8" s="38" t="s">
        <v>4</v>
      </c>
      <c r="G8" s="39">
        <v>2328.46</v>
      </c>
      <c r="H8" s="39"/>
      <c r="I8" s="40"/>
      <c r="J8" s="40"/>
      <c r="K8" s="40"/>
      <c r="L8" s="41">
        <v>1200</v>
      </c>
      <c r="M8" s="40"/>
      <c r="N8" s="40"/>
      <c r="O8" s="40"/>
      <c r="P8" s="40"/>
      <c r="Q8" s="40"/>
      <c r="R8" s="42"/>
      <c r="S8" s="45"/>
      <c r="T8" s="48">
        <f>G8+I8+J8+K8+L8+M8+N8+Q8+R8+S8</f>
        <v>3528.46</v>
      </c>
    </row>
    <row r="9" spans="1:20" x14ac:dyDescent="0.2">
      <c r="A9" s="36">
        <v>6</v>
      </c>
      <c r="B9" s="37" t="s">
        <v>110</v>
      </c>
      <c r="C9" s="36">
        <v>1</v>
      </c>
      <c r="D9" s="36" t="s">
        <v>32</v>
      </c>
      <c r="E9" s="36">
        <v>6</v>
      </c>
      <c r="F9" s="38" t="s">
        <v>4</v>
      </c>
      <c r="G9" s="39">
        <v>1300.2</v>
      </c>
      <c r="H9" s="39"/>
      <c r="I9" s="40"/>
      <c r="J9" s="40"/>
      <c r="K9" s="40"/>
      <c r="L9" s="41"/>
      <c r="M9" s="40"/>
      <c r="N9" s="40"/>
      <c r="O9" s="40"/>
      <c r="P9" s="40"/>
      <c r="Q9" s="40"/>
      <c r="R9" s="42"/>
      <c r="S9" s="45"/>
      <c r="T9" s="48">
        <f>G9+I9+J9+K9+L9+M9+N9+Q9+R9+S9</f>
        <v>1300.2</v>
      </c>
    </row>
    <row r="10" spans="1:20" x14ac:dyDescent="0.2">
      <c r="A10" s="115">
        <v>7</v>
      </c>
      <c r="B10" s="116" t="s">
        <v>7</v>
      </c>
      <c r="C10" s="115">
        <v>11</v>
      </c>
      <c r="D10" s="115" t="s">
        <v>94</v>
      </c>
      <c r="E10" s="115">
        <v>6</v>
      </c>
      <c r="F10" s="117" t="s">
        <v>4</v>
      </c>
      <c r="G10" s="118">
        <v>0</v>
      </c>
      <c r="H10" s="118"/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9">
        <v>0</v>
      </c>
    </row>
    <row r="11" spans="1:20" x14ac:dyDescent="0.2">
      <c r="A11" s="108">
        <v>8</v>
      </c>
      <c r="B11" s="109" t="s">
        <v>8</v>
      </c>
      <c r="C11" s="108">
        <v>33</v>
      </c>
      <c r="D11" s="108" t="s">
        <v>94</v>
      </c>
      <c r="E11" s="108">
        <v>6</v>
      </c>
      <c r="F11" s="110" t="s">
        <v>9</v>
      </c>
      <c r="G11" s="111">
        <v>0</v>
      </c>
      <c r="H11" s="111"/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2">
        <v>0</v>
      </c>
    </row>
    <row r="12" spans="1:20" x14ac:dyDescent="0.2">
      <c r="A12" s="36">
        <v>9</v>
      </c>
      <c r="B12" s="37" t="s">
        <v>10</v>
      </c>
      <c r="C12" s="36">
        <v>14</v>
      </c>
      <c r="D12" s="36" t="s">
        <v>32</v>
      </c>
      <c r="E12" s="36">
        <v>6</v>
      </c>
      <c r="F12" s="38" t="s">
        <v>11</v>
      </c>
      <c r="G12" s="39">
        <v>2773.23</v>
      </c>
      <c r="H12" s="39"/>
      <c r="I12" s="40"/>
      <c r="J12" s="40"/>
      <c r="K12" s="40"/>
      <c r="L12" s="43"/>
      <c r="M12" s="40"/>
      <c r="N12" s="40"/>
      <c r="O12" s="40"/>
      <c r="P12" s="40"/>
      <c r="Q12" s="40"/>
      <c r="R12" s="42"/>
      <c r="S12" s="40"/>
      <c r="T12" s="48">
        <f>G12+I12+J12+K12+L12+M12+N12+Q12+R12+S12</f>
        <v>2773.23</v>
      </c>
    </row>
    <row r="13" spans="1:20" x14ac:dyDescent="0.2">
      <c r="A13" s="36">
        <v>10</v>
      </c>
      <c r="B13" s="37" t="s">
        <v>12</v>
      </c>
      <c r="C13" s="36">
        <v>13</v>
      </c>
      <c r="D13" s="36" t="s">
        <v>32</v>
      </c>
      <c r="E13" s="36">
        <v>6</v>
      </c>
      <c r="F13" s="38" t="s">
        <v>13</v>
      </c>
      <c r="G13" s="39"/>
      <c r="H13" s="39">
        <v>3401.14</v>
      </c>
      <c r="I13" s="40">
        <v>1133.71</v>
      </c>
      <c r="J13" s="40"/>
      <c r="K13" s="40">
        <v>1308.1300000000001</v>
      </c>
      <c r="L13" s="41"/>
      <c r="M13" s="40"/>
      <c r="N13" s="40"/>
      <c r="O13" s="40"/>
      <c r="P13" s="40"/>
      <c r="Q13" s="40"/>
      <c r="R13" s="46"/>
      <c r="S13" s="45"/>
      <c r="T13" s="48">
        <f>G13+I13+Tabela44[[#This Row],[1/3 DE ABONO PECUNIÁRIO ]]+Tabela44[[#This Row],[ADIANTAMENTO/ FÉRIAS]]++Tabela44[[#This Row],[ABONO PECUNIÁRIO]]+J13+K13+L13+M13+N13+Q13+R13+S13</f>
        <v>5842.9800000000005</v>
      </c>
    </row>
    <row r="14" spans="1:20" x14ac:dyDescent="0.2">
      <c r="A14" s="36">
        <v>11</v>
      </c>
      <c r="B14" s="37" t="s">
        <v>14</v>
      </c>
      <c r="C14" s="36">
        <v>14</v>
      </c>
      <c r="D14" s="36" t="s">
        <v>32</v>
      </c>
      <c r="E14" s="36">
        <v>6</v>
      </c>
      <c r="F14" s="38" t="s">
        <v>11</v>
      </c>
      <c r="G14" s="39">
        <v>1520.8</v>
      </c>
      <c r="H14" s="39">
        <v>3973.23</v>
      </c>
      <c r="I14" s="40">
        <v>1324.41</v>
      </c>
      <c r="J14" s="40"/>
      <c r="K14" s="40">
        <v>1986.62</v>
      </c>
      <c r="L14" s="41"/>
      <c r="M14" s="40"/>
      <c r="N14" s="40"/>
      <c r="O14" s="40"/>
      <c r="P14" s="40"/>
      <c r="Q14" s="40"/>
      <c r="R14" s="42"/>
      <c r="S14" s="40"/>
      <c r="T14" s="48">
        <f>G14+I14+J14+K14+L14+M14+N14+Q14+R14+S14+Tabela44[[#This Row],[1/3 DE ABONO PECUNIÁRIO ]]+Tabela44[[#This Row],[ABONO PECUNIÁRIO]]+Tabela44[[#This Row],[ADIANTAMENTO/ FÉRIAS]]</f>
        <v>8805.06</v>
      </c>
    </row>
    <row r="15" spans="1:20" x14ac:dyDescent="0.2">
      <c r="A15" s="36">
        <v>12</v>
      </c>
      <c r="B15" s="37" t="s">
        <v>15</v>
      </c>
      <c r="C15" s="36">
        <v>1</v>
      </c>
      <c r="D15" s="36" t="s">
        <v>32</v>
      </c>
      <c r="E15" s="36">
        <v>6</v>
      </c>
      <c r="F15" s="38" t="s">
        <v>4</v>
      </c>
      <c r="G15" s="39">
        <v>41.94</v>
      </c>
      <c r="H15" s="39">
        <v>1258.26</v>
      </c>
      <c r="I15" s="40">
        <v>419.42</v>
      </c>
      <c r="J15" s="40"/>
      <c r="K15" s="40"/>
      <c r="L15" s="41"/>
      <c r="M15" s="40"/>
      <c r="N15" s="40"/>
      <c r="O15" s="40"/>
      <c r="P15" s="40"/>
      <c r="Q15" s="40"/>
      <c r="R15" s="42"/>
      <c r="S15" s="40">
        <v>13.98</v>
      </c>
      <c r="T15" s="48">
        <f>G15+I15+J15+K15+L15+M15+N15+Q15+R15+S15+Tabela44[[#This Row],[1/3 DE ABONO PECUNIÁRIO ]]+Tabela44[[#This Row],[ABONO PECUNIÁRIO]]+Tabela44[[#This Row],[ADIANTAMENTO/ FÉRIAS]]</f>
        <v>1733.6</v>
      </c>
    </row>
    <row r="16" spans="1:20" x14ac:dyDescent="0.2">
      <c r="A16" s="36">
        <v>13</v>
      </c>
      <c r="B16" s="37" t="s">
        <v>16</v>
      </c>
      <c r="C16" s="36">
        <v>16</v>
      </c>
      <c r="D16" s="36" t="s">
        <v>32</v>
      </c>
      <c r="E16" s="36">
        <v>6</v>
      </c>
      <c r="F16" s="38" t="s">
        <v>17</v>
      </c>
      <c r="G16" s="39">
        <v>3116.01</v>
      </c>
      <c r="H16" s="39"/>
      <c r="I16" s="45"/>
      <c r="J16" s="47"/>
      <c r="K16" s="40"/>
      <c r="L16" s="48"/>
      <c r="M16" s="40"/>
      <c r="N16" s="40"/>
      <c r="O16" s="40"/>
      <c r="P16" s="40"/>
      <c r="Q16" s="40"/>
      <c r="R16" s="42"/>
      <c r="S16" s="45"/>
      <c r="T16" s="48">
        <f>G16+I16+J16+K16+L16+M16+N16+Q16+R16+S16</f>
        <v>3116.01</v>
      </c>
    </row>
    <row r="17" spans="1:20" x14ac:dyDescent="0.2">
      <c r="A17" s="36">
        <v>14</v>
      </c>
      <c r="B17" s="37" t="s">
        <v>18</v>
      </c>
      <c r="C17" s="36">
        <v>33</v>
      </c>
      <c r="D17" s="36" t="s">
        <v>32</v>
      </c>
      <c r="E17" s="36">
        <v>6</v>
      </c>
      <c r="F17" s="38" t="s">
        <v>93</v>
      </c>
      <c r="G17" s="39">
        <v>8390.7000000000007</v>
      </c>
      <c r="H17" s="39"/>
      <c r="I17" s="40"/>
      <c r="J17" s="40"/>
      <c r="K17" s="40"/>
      <c r="L17" s="43">
        <v>1200</v>
      </c>
      <c r="M17" s="40"/>
      <c r="N17" s="40"/>
      <c r="O17" s="40"/>
      <c r="P17" s="40"/>
      <c r="Q17" s="40"/>
      <c r="R17" s="42"/>
      <c r="S17" s="45"/>
      <c r="T17" s="48">
        <f>G17+I17+J17+K17+L17+M17+N17+Q17+R17+S17</f>
        <v>9590.7000000000007</v>
      </c>
    </row>
    <row r="18" spans="1:20" x14ac:dyDescent="0.2">
      <c r="A18" s="36">
        <v>15</v>
      </c>
      <c r="B18" s="37" t="s">
        <v>19</v>
      </c>
      <c r="C18" s="36">
        <v>12</v>
      </c>
      <c r="D18" s="36" t="s">
        <v>32</v>
      </c>
      <c r="E18" s="36">
        <v>6</v>
      </c>
      <c r="F18" s="38" t="s">
        <v>20</v>
      </c>
      <c r="G18" s="39">
        <v>2468.17</v>
      </c>
      <c r="H18" s="39"/>
      <c r="I18" s="40"/>
      <c r="J18" s="40"/>
      <c r="K18" s="40"/>
      <c r="L18" s="41"/>
      <c r="M18" s="40"/>
      <c r="N18" s="40"/>
      <c r="O18" s="40"/>
      <c r="P18" s="40"/>
      <c r="Q18" s="40"/>
      <c r="R18" s="42"/>
      <c r="S18" s="45"/>
      <c r="T18" s="48">
        <f>G18+I18+J18+K18+L18+M18+N18+Q18+R18+S18</f>
        <v>2468.17</v>
      </c>
    </row>
    <row r="19" spans="1:20" x14ac:dyDescent="0.2">
      <c r="A19" s="108">
        <v>16</v>
      </c>
      <c r="B19" s="109" t="s">
        <v>21</v>
      </c>
      <c r="C19" s="108">
        <v>14</v>
      </c>
      <c r="D19" s="108" t="s">
        <v>94</v>
      </c>
      <c r="E19" s="108">
        <v>6</v>
      </c>
      <c r="F19" s="110" t="s">
        <v>11</v>
      </c>
      <c r="G19" s="111">
        <v>0</v>
      </c>
      <c r="H19" s="111"/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4">
        <v>0</v>
      </c>
    </row>
    <row r="20" spans="1:20" x14ac:dyDescent="0.2">
      <c r="A20" s="36">
        <v>17</v>
      </c>
      <c r="B20" s="37" t="s">
        <v>22</v>
      </c>
      <c r="C20" s="36">
        <v>11</v>
      </c>
      <c r="D20" s="36" t="s">
        <v>32</v>
      </c>
      <c r="E20" s="36">
        <v>6</v>
      </c>
      <c r="F20" s="38" t="s">
        <v>4</v>
      </c>
      <c r="G20" s="39">
        <v>2328.46</v>
      </c>
      <c r="H20" s="39"/>
      <c r="I20" s="40"/>
      <c r="J20" s="40"/>
      <c r="K20" s="40"/>
      <c r="L20" s="48">
        <v>1200</v>
      </c>
      <c r="M20" s="40"/>
      <c r="N20" s="40"/>
      <c r="O20" s="40"/>
      <c r="P20" s="40"/>
      <c r="Q20" s="40"/>
      <c r="R20" s="42"/>
      <c r="S20" s="45"/>
      <c r="T20" s="48">
        <f>G20+I20+J20+K20+L20+M20+N20+Q20+R20+S20+Tabela44[[#This Row],[ABONO PECUNIÁRIO]]+Tabela44[[#This Row],[1/3 DE ABONO PECUNIÁRIO ]]</f>
        <v>3528.46</v>
      </c>
    </row>
    <row r="21" spans="1:20" x14ac:dyDescent="0.2">
      <c r="A21" s="36">
        <v>18</v>
      </c>
      <c r="B21" s="37" t="s">
        <v>23</v>
      </c>
      <c r="C21" s="36">
        <v>7</v>
      </c>
      <c r="D21" s="36" t="s">
        <v>32</v>
      </c>
      <c r="E21" s="36">
        <v>6</v>
      </c>
      <c r="F21" s="38" t="s">
        <v>4</v>
      </c>
      <c r="G21" s="39">
        <v>1844.36</v>
      </c>
      <c r="H21" s="39"/>
      <c r="I21" s="40"/>
      <c r="J21" s="40"/>
      <c r="K21" s="40"/>
      <c r="L21" s="48">
        <v>800</v>
      </c>
      <c r="M21" s="40"/>
      <c r="N21" s="40"/>
      <c r="O21" s="40"/>
      <c r="P21" s="40"/>
      <c r="Q21" s="40"/>
      <c r="R21" s="42"/>
      <c r="S21" s="45"/>
      <c r="T21" s="48">
        <f>G21+I21+J21+K21+L21+M21+N21+Q21+R21+S21</f>
        <v>2644.3599999999997</v>
      </c>
    </row>
    <row r="22" spans="1:20" x14ac:dyDescent="0.2">
      <c r="A22" s="36">
        <v>19</v>
      </c>
      <c r="B22" s="37" t="s">
        <v>96</v>
      </c>
      <c r="C22" s="36">
        <v>1</v>
      </c>
      <c r="D22" s="36" t="s">
        <v>32</v>
      </c>
      <c r="E22" s="36">
        <v>6</v>
      </c>
      <c r="F22" s="38" t="s">
        <v>4</v>
      </c>
      <c r="G22" s="39">
        <v>1300.2</v>
      </c>
      <c r="H22" s="39"/>
      <c r="I22" s="40"/>
      <c r="J22" s="40"/>
      <c r="K22" s="40"/>
      <c r="L22" s="48">
        <v>800</v>
      </c>
      <c r="M22" s="40"/>
      <c r="N22" s="40"/>
      <c r="O22" s="40"/>
      <c r="P22" s="40"/>
      <c r="Q22" s="40"/>
      <c r="R22" s="42"/>
      <c r="S22" s="45"/>
      <c r="T22" s="48">
        <f>G22+I22+J22+K22+L22+M22+N22+Q22+R22+S22</f>
        <v>2100.1999999999998</v>
      </c>
    </row>
    <row r="23" spans="1:20" x14ac:dyDescent="0.2">
      <c r="A23" s="36">
        <v>20</v>
      </c>
      <c r="B23" s="37" t="s">
        <v>97</v>
      </c>
      <c r="C23" s="36">
        <v>1</v>
      </c>
      <c r="D23" s="36" t="s">
        <v>32</v>
      </c>
      <c r="E23" s="36">
        <v>6</v>
      </c>
      <c r="F23" s="38" t="s">
        <v>20</v>
      </c>
      <c r="G23" s="39">
        <v>1300.2</v>
      </c>
      <c r="H23" s="39"/>
      <c r="I23" s="40"/>
      <c r="J23" s="40"/>
      <c r="K23" s="40"/>
      <c r="L23" s="48"/>
      <c r="M23" s="40"/>
      <c r="N23" s="40"/>
      <c r="O23" s="40"/>
      <c r="P23" s="40"/>
      <c r="Q23" s="40"/>
      <c r="R23" s="42"/>
      <c r="S23" s="45"/>
      <c r="T23" s="48">
        <f>G23+I23+J23+K23+L23+M23+N23+Q23+R23+S23</f>
        <v>1300.2</v>
      </c>
    </row>
    <row r="24" spans="1:20" x14ac:dyDescent="0.2">
      <c r="A24" s="36">
        <v>21</v>
      </c>
      <c r="B24" s="37" t="s">
        <v>24</v>
      </c>
      <c r="C24" s="36">
        <v>12</v>
      </c>
      <c r="D24" s="36" t="s">
        <v>32</v>
      </c>
      <c r="E24" s="36">
        <v>6</v>
      </c>
      <c r="F24" s="38" t="s">
        <v>20</v>
      </c>
      <c r="G24" s="39">
        <v>2468.17</v>
      </c>
      <c r="H24" s="39"/>
      <c r="I24" s="40"/>
      <c r="J24" s="40"/>
      <c r="K24" s="40"/>
      <c r="L24" s="41"/>
      <c r="M24" s="40"/>
      <c r="N24" s="40"/>
      <c r="O24" s="40"/>
      <c r="P24" s="40"/>
      <c r="Q24" s="40"/>
      <c r="R24" s="42"/>
      <c r="S24" s="45">
        <v>139.71</v>
      </c>
      <c r="T24" s="48">
        <f>G24+I24+J24+K24+L24+M24+N24+Q24+R24+S24</f>
        <v>2607.88</v>
      </c>
    </row>
    <row r="25" spans="1:20" x14ac:dyDescent="0.2">
      <c r="A25" s="36">
        <v>22</v>
      </c>
      <c r="B25" s="37" t="s">
        <v>25</v>
      </c>
      <c r="C25" s="36">
        <v>17</v>
      </c>
      <c r="D25" s="36" t="s">
        <v>32</v>
      </c>
      <c r="E25" s="36">
        <v>6</v>
      </c>
      <c r="F25" s="38" t="s">
        <v>4</v>
      </c>
      <c r="G25" s="39">
        <v>3302.96</v>
      </c>
      <c r="H25" s="39"/>
      <c r="I25" s="40"/>
      <c r="J25" s="40"/>
      <c r="K25" s="40"/>
      <c r="L25" s="41"/>
      <c r="M25" s="40"/>
      <c r="N25" s="40"/>
      <c r="O25" s="40"/>
      <c r="P25" s="40"/>
      <c r="Q25" s="40"/>
      <c r="R25" s="42"/>
      <c r="S25" s="45"/>
      <c r="T25" s="48">
        <f>G25+I25+J25+K25+L25+M25+N25+Q25+R25+S25</f>
        <v>3302.96</v>
      </c>
    </row>
    <row r="26" spans="1:20" x14ac:dyDescent="0.2">
      <c r="A26" s="36">
        <v>23</v>
      </c>
      <c r="B26" s="37" t="s">
        <v>26</v>
      </c>
      <c r="C26" s="36">
        <v>7</v>
      </c>
      <c r="D26" s="36" t="s">
        <v>32</v>
      </c>
      <c r="E26" s="36">
        <v>6</v>
      </c>
      <c r="F26" s="38" t="s">
        <v>4</v>
      </c>
      <c r="G26" s="39">
        <v>1844.36</v>
      </c>
      <c r="H26" s="39"/>
      <c r="I26" s="40"/>
      <c r="J26" s="40"/>
      <c r="K26" s="40"/>
      <c r="L26" s="41">
        <v>300</v>
      </c>
      <c r="M26" s="40"/>
      <c r="N26" s="40"/>
      <c r="O26" s="40"/>
      <c r="P26" s="40"/>
      <c r="Q26" s="40"/>
      <c r="R26" s="42"/>
      <c r="S26" s="45"/>
      <c r="T26" s="48">
        <f>G26+I26+J26+K26+L26+M26+N26+Q26+R26+S26</f>
        <v>2144.3599999999997</v>
      </c>
    </row>
    <row r="27" spans="1:20" x14ac:dyDescent="0.2">
      <c r="A27" s="36">
        <v>24</v>
      </c>
      <c r="B27" s="37" t="s">
        <v>27</v>
      </c>
      <c r="C27" s="36">
        <v>7</v>
      </c>
      <c r="D27" s="36" t="s">
        <v>32</v>
      </c>
      <c r="E27" s="36">
        <v>6</v>
      </c>
      <c r="F27" s="38" t="s">
        <v>28</v>
      </c>
      <c r="G27" s="39">
        <v>1844.36</v>
      </c>
      <c r="H27" s="39"/>
      <c r="I27" s="40"/>
      <c r="J27" s="40"/>
      <c r="K27" s="40"/>
      <c r="L27" s="43">
        <v>800</v>
      </c>
      <c r="M27" s="40"/>
      <c r="N27" s="40"/>
      <c r="O27" s="40"/>
      <c r="P27" s="40"/>
      <c r="Q27" s="40"/>
      <c r="R27" s="42"/>
      <c r="S27" s="45"/>
      <c r="T27" s="48">
        <f>G27+I27+J27+K27+L27+M27+N27+Q27+R27+S27</f>
        <v>2644.3599999999997</v>
      </c>
    </row>
    <row r="28" spans="1:20" x14ac:dyDescent="0.2">
      <c r="A28" s="36">
        <v>25</v>
      </c>
      <c r="B28" s="37" t="s">
        <v>29</v>
      </c>
      <c r="C28" s="36">
        <v>2</v>
      </c>
      <c r="D28" s="36" t="s">
        <v>32</v>
      </c>
      <c r="E28" s="36">
        <v>6</v>
      </c>
      <c r="F28" s="38" t="s">
        <v>92</v>
      </c>
      <c r="G28" s="49">
        <v>1378.21</v>
      </c>
      <c r="H28" s="49"/>
      <c r="I28" s="40"/>
      <c r="J28" s="40"/>
      <c r="K28" s="40"/>
      <c r="L28" s="50">
        <v>1200</v>
      </c>
      <c r="M28" s="40"/>
      <c r="N28" s="40"/>
      <c r="O28" s="40"/>
      <c r="P28" s="40"/>
      <c r="Q28" s="40"/>
      <c r="R28" s="42"/>
      <c r="S28" s="40"/>
      <c r="T28" s="48">
        <f>G28+I28+J28+K28+L28+M28+N28+Q28+R28+S28</f>
        <v>2578.21</v>
      </c>
    </row>
    <row r="29" spans="1:20" x14ac:dyDescent="0.2">
      <c r="A29" s="36">
        <v>26</v>
      </c>
      <c r="B29" s="37" t="s">
        <v>30</v>
      </c>
      <c r="C29" s="36">
        <v>12</v>
      </c>
      <c r="D29" s="36" t="s">
        <v>32</v>
      </c>
      <c r="E29" s="36">
        <v>6</v>
      </c>
      <c r="F29" s="38" t="s">
        <v>20</v>
      </c>
      <c r="G29" s="39">
        <v>2468.17</v>
      </c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2"/>
      <c r="S29" s="45"/>
      <c r="T29" s="48">
        <f>G29+I29+J29+K29+L29+M29+N29+Q29+R29+S29</f>
        <v>2468.17</v>
      </c>
    </row>
    <row r="30" spans="1:20" x14ac:dyDescent="0.2">
      <c r="A30" s="99">
        <v>27</v>
      </c>
      <c r="B30" s="100" t="s">
        <v>122</v>
      </c>
      <c r="C30" s="99">
        <v>1</v>
      </c>
      <c r="D30" s="99" t="s">
        <v>32</v>
      </c>
      <c r="E30" s="99">
        <v>6</v>
      </c>
      <c r="F30" s="101" t="s">
        <v>123</v>
      </c>
      <c r="G30" s="102">
        <v>964.66</v>
      </c>
      <c r="H30" s="102"/>
      <c r="I30" s="103"/>
      <c r="J30" s="103"/>
      <c r="K30" s="103"/>
      <c r="L30" s="104"/>
      <c r="M30" s="103"/>
      <c r="N30" s="103"/>
      <c r="O30" s="103"/>
      <c r="P30" s="103"/>
      <c r="Q30" s="103">
        <v>36.07</v>
      </c>
      <c r="R30" s="105"/>
      <c r="S30" s="106"/>
      <c r="T30" s="107">
        <f>G30+I30+J30+K30+L30+M30+N30+Q30+R30+S30+Tabela44[[#This Row],[ADIANTAMENTO/ FÉRIAS]]+Tabela44[[#This Row],[ABONO PECUNIÁRIO]]+Tabela44[[#This Row],[1/3 DE ABONO PECUNIÁRIO ]]</f>
        <v>1000.73</v>
      </c>
    </row>
    <row r="31" spans="1:20" x14ac:dyDescent="0.2">
      <c r="A31" s="95"/>
      <c r="B31" s="9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0" x14ac:dyDescent="0.2">
      <c r="B32" s="54"/>
      <c r="C32" s="25"/>
    </row>
    <row r="33" spans="1:15" ht="15" x14ac:dyDescent="0.2">
      <c r="A33" s="91" t="s">
        <v>88</v>
      </c>
      <c r="B33" s="92"/>
      <c r="C33" s="2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5.5" x14ac:dyDescent="0.2">
      <c r="A34" s="18" t="s">
        <v>33</v>
      </c>
      <c r="B34" s="16" t="s">
        <v>34</v>
      </c>
      <c r="C34" s="16" t="s">
        <v>35</v>
      </c>
      <c r="D34" s="16" t="s">
        <v>31</v>
      </c>
      <c r="E34" s="16" t="s">
        <v>36</v>
      </c>
      <c r="F34" s="16" t="s">
        <v>37</v>
      </c>
      <c r="G34" s="16" t="s">
        <v>38</v>
      </c>
      <c r="H34" s="16" t="s">
        <v>39</v>
      </c>
      <c r="I34" s="16" t="s">
        <v>63</v>
      </c>
      <c r="J34" s="16" t="s">
        <v>40</v>
      </c>
      <c r="K34" s="16" t="s">
        <v>41</v>
      </c>
      <c r="L34" s="16" t="s">
        <v>42</v>
      </c>
      <c r="M34" s="17" t="s">
        <v>43</v>
      </c>
      <c r="N34" s="80"/>
      <c r="O34" s="80"/>
    </row>
    <row r="35" spans="1:15" x14ac:dyDescent="0.2">
      <c r="A35" s="19">
        <v>1</v>
      </c>
      <c r="B35" s="2" t="s">
        <v>44</v>
      </c>
      <c r="C35" s="3">
        <v>14</v>
      </c>
      <c r="D35" s="3" t="s">
        <v>32</v>
      </c>
      <c r="E35" s="3">
        <v>6</v>
      </c>
      <c r="F35" s="23" t="s">
        <v>45</v>
      </c>
      <c r="G35" s="8">
        <v>2773.23</v>
      </c>
      <c r="H35" s="51"/>
      <c r="I35" s="5"/>
      <c r="J35" s="5"/>
      <c r="K35" s="5"/>
      <c r="L35" s="29">
        <f>SUM(G35:Tabela26[[#This Row],[DIÁRIAS]])</f>
        <v>2773.23</v>
      </c>
      <c r="M35" s="6"/>
      <c r="N35" s="81"/>
      <c r="O35" s="81"/>
    </row>
    <row r="36" spans="1:15" ht="15.75" customHeight="1" x14ac:dyDescent="0.2">
      <c r="A36" s="19">
        <v>2</v>
      </c>
      <c r="B36" s="2" t="s">
        <v>46</v>
      </c>
      <c r="C36" s="3">
        <v>14</v>
      </c>
      <c r="D36" s="3" t="s">
        <v>32</v>
      </c>
      <c r="E36" s="3">
        <v>6</v>
      </c>
      <c r="F36" s="23" t="s">
        <v>95</v>
      </c>
      <c r="G36" s="8">
        <v>1273.8900000000001</v>
      </c>
      <c r="H36" s="51">
        <v>1194.28</v>
      </c>
      <c r="I36" s="5">
        <v>398.09</v>
      </c>
      <c r="J36" s="5"/>
      <c r="K36" s="5"/>
      <c r="L36" s="29">
        <f>SUM(G36:Tabela26[[#This Row],[DIÁRIAS]])</f>
        <v>2866.26</v>
      </c>
      <c r="M36" s="6"/>
      <c r="N36" s="81"/>
      <c r="O36" s="81"/>
    </row>
    <row r="37" spans="1:15" x14ac:dyDescent="0.2">
      <c r="A37" s="19">
        <v>3</v>
      </c>
      <c r="B37" s="2" t="s">
        <v>0</v>
      </c>
      <c r="C37" s="3">
        <v>14</v>
      </c>
      <c r="D37" s="3" t="s">
        <v>32</v>
      </c>
      <c r="E37" s="3">
        <v>6</v>
      </c>
      <c r="F37" s="23" t="s">
        <v>64</v>
      </c>
      <c r="G37" s="8">
        <v>2773.23</v>
      </c>
      <c r="H37" s="53"/>
      <c r="I37" s="9"/>
      <c r="J37" s="9"/>
      <c r="K37" s="9"/>
      <c r="L37" s="29">
        <f>SUM(G37:Tabela26[[#This Row],[DIÁRIAS]])</f>
        <v>2773.23</v>
      </c>
      <c r="M37" s="10"/>
      <c r="N37" s="82"/>
      <c r="O37" s="82"/>
    </row>
    <row r="38" spans="1:15" x14ac:dyDescent="0.2">
      <c r="A38" s="19">
        <v>4</v>
      </c>
      <c r="B38" s="2" t="s">
        <v>47</v>
      </c>
      <c r="C38" s="3">
        <v>30</v>
      </c>
      <c r="D38" s="3" t="s">
        <v>32</v>
      </c>
      <c r="E38" s="3">
        <v>6</v>
      </c>
      <c r="F38" s="23" t="s">
        <v>48</v>
      </c>
      <c r="G38" s="7">
        <v>7044.99</v>
      </c>
      <c r="H38" s="51"/>
      <c r="I38" s="5"/>
      <c r="J38" s="5"/>
      <c r="K38" s="5"/>
      <c r="L38" s="29">
        <f>SUM(G38:Tabela26[[#This Row],[DIÁRIAS]])</f>
        <v>7044.99</v>
      </c>
      <c r="M38" s="6"/>
      <c r="N38" s="81"/>
      <c r="O38" s="81"/>
    </row>
    <row r="39" spans="1:15" ht="12.75" customHeight="1" x14ac:dyDescent="0.2">
      <c r="A39" s="19">
        <v>5</v>
      </c>
      <c r="B39" s="2" t="s">
        <v>49</v>
      </c>
      <c r="C39" s="3">
        <v>30</v>
      </c>
      <c r="D39" s="3" t="s">
        <v>32</v>
      </c>
      <c r="E39" s="3">
        <v>6</v>
      </c>
      <c r="F39" s="23" t="s">
        <v>50</v>
      </c>
      <c r="G39" s="7">
        <v>7044.99</v>
      </c>
      <c r="H39" s="51"/>
      <c r="I39" s="5"/>
      <c r="J39" s="5"/>
      <c r="K39" s="5"/>
      <c r="L39" s="29">
        <f>SUM(G39:Tabela26[[#This Row],[DIÁRIAS]])</f>
        <v>7044.99</v>
      </c>
      <c r="M39" s="6"/>
      <c r="N39" s="81"/>
      <c r="O39" s="81"/>
    </row>
    <row r="40" spans="1:15" x14ac:dyDescent="0.2">
      <c r="A40" s="19">
        <v>6</v>
      </c>
      <c r="B40" s="2" t="s">
        <v>51</v>
      </c>
      <c r="C40" s="3">
        <v>14</v>
      </c>
      <c r="D40" s="3" t="s">
        <v>32</v>
      </c>
      <c r="E40" s="3">
        <v>6</v>
      </c>
      <c r="F40" s="23" t="s">
        <v>52</v>
      </c>
      <c r="G40" s="7">
        <v>2773.23</v>
      </c>
      <c r="H40" s="51"/>
      <c r="I40" s="5"/>
      <c r="J40" s="5"/>
      <c r="K40" s="5"/>
      <c r="L40" s="29">
        <f>SUM(G40:Tabela26[[#This Row],[DIÁRIAS]])</f>
        <v>2773.23</v>
      </c>
      <c r="M40" s="6"/>
      <c r="N40" s="81"/>
      <c r="O40" s="81"/>
    </row>
    <row r="41" spans="1:15" ht="25.5" x14ac:dyDescent="0.2">
      <c r="A41" s="20">
        <v>7</v>
      </c>
      <c r="B41" s="11" t="s">
        <v>53</v>
      </c>
      <c r="C41" s="12">
        <v>12</v>
      </c>
      <c r="D41" s="12" t="s">
        <v>32</v>
      </c>
      <c r="E41" s="12">
        <v>6</v>
      </c>
      <c r="F41" s="24" t="s">
        <v>54</v>
      </c>
      <c r="G41" s="13">
        <v>2773.23</v>
      </c>
      <c r="H41" s="52"/>
      <c r="I41" s="14"/>
      <c r="J41" s="14"/>
      <c r="K41" s="14"/>
      <c r="L41" s="29">
        <f>SUM(G41:Tabela26[[#This Row],[DIÁRIAS]])</f>
        <v>2773.23</v>
      </c>
      <c r="M41" s="15"/>
      <c r="N41" s="81"/>
      <c r="O41" s="81"/>
    </row>
    <row r="43" spans="1:15" ht="15" x14ac:dyDescent="0.2">
      <c r="A43" s="93" t="s">
        <v>89</v>
      </c>
      <c r="B43" s="94"/>
      <c r="C43" s="4"/>
      <c r="D43" s="4"/>
      <c r="E43" s="4"/>
      <c r="F43" s="4"/>
      <c r="G43" s="4"/>
      <c r="H43" s="4"/>
    </row>
    <row r="44" spans="1:15" ht="25.5" x14ac:dyDescent="0.2">
      <c r="A44" s="21" t="s">
        <v>33</v>
      </c>
      <c r="B44" s="22" t="s">
        <v>34</v>
      </c>
      <c r="C44" s="134" t="s">
        <v>55</v>
      </c>
      <c r="D44" s="134" t="s">
        <v>31</v>
      </c>
      <c r="E44" s="134" t="s">
        <v>56</v>
      </c>
      <c r="F44" s="134" t="s">
        <v>57</v>
      </c>
      <c r="G44" s="134" t="s">
        <v>124</v>
      </c>
      <c r="H44" s="135" t="s">
        <v>125</v>
      </c>
    </row>
    <row r="45" spans="1:15" ht="12" customHeight="1" x14ac:dyDescent="0.2">
      <c r="A45" s="64">
        <v>1</v>
      </c>
      <c r="B45" s="57" t="s">
        <v>98</v>
      </c>
      <c r="C45" s="65">
        <v>700</v>
      </c>
      <c r="D45" s="120" t="s">
        <v>32</v>
      </c>
      <c r="E45" s="120"/>
      <c r="F45" s="120">
        <v>154</v>
      </c>
      <c r="G45" s="126"/>
      <c r="H45" s="65">
        <f>C45+F45</f>
        <v>854</v>
      </c>
    </row>
    <row r="46" spans="1:15" ht="15" customHeight="1" x14ac:dyDescent="0.2">
      <c r="A46" s="60">
        <v>2</v>
      </c>
      <c r="B46" s="58" t="s">
        <v>99</v>
      </c>
      <c r="C46" s="62">
        <v>700</v>
      </c>
      <c r="D46" s="121" t="s">
        <v>32</v>
      </c>
      <c r="E46" s="127"/>
      <c r="F46" s="121">
        <v>154</v>
      </c>
      <c r="G46" s="128"/>
      <c r="H46" s="62">
        <f>C46+F46</f>
        <v>854</v>
      </c>
    </row>
    <row r="47" spans="1:15" x14ac:dyDescent="0.2">
      <c r="A47" s="69">
        <v>3</v>
      </c>
      <c r="B47" s="70" t="s">
        <v>100</v>
      </c>
      <c r="C47" s="71">
        <v>700</v>
      </c>
      <c r="D47" s="122" t="s">
        <v>32</v>
      </c>
      <c r="E47" s="129"/>
      <c r="F47" s="120">
        <v>154</v>
      </c>
      <c r="G47" s="128"/>
      <c r="H47" s="71">
        <f>C47+F47</f>
        <v>854</v>
      </c>
    </row>
    <row r="48" spans="1:15" x14ac:dyDescent="0.2">
      <c r="A48" s="59">
        <v>4</v>
      </c>
      <c r="B48" s="55" t="s">
        <v>101</v>
      </c>
      <c r="C48" s="62">
        <v>700</v>
      </c>
      <c r="D48" s="121" t="s">
        <v>32</v>
      </c>
      <c r="E48" s="127"/>
      <c r="F48" s="121">
        <v>154</v>
      </c>
      <c r="G48" s="128"/>
      <c r="H48" s="71">
        <f>C48+F48</f>
        <v>854</v>
      </c>
    </row>
    <row r="49" spans="1:15" x14ac:dyDescent="0.2">
      <c r="A49" s="66">
        <v>5</v>
      </c>
      <c r="B49" s="72" t="s">
        <v>102</v>
      </c>
      <c r="C49" s="65">
        <v>700</v>
      </c>
      <c r="D49" s="120" t="s">
        <v>32</v>
      </c>
      <c r="E49" s="130"/>
      <c r="F49" s="120">
        <v>154</v>
      </c>
      <c r="G49" s="128"/>
      <c r="H49" s="65">
        <f>C49+F49</f>
        <v>854</v>
      </c>
    </row>
    <row r="50" spans="1:15" x14ac:dyDescent="0.2">
      <c r="A50" s="59">
        <v>6</v>
      </c>
      <c r="B50" s="56" t="s">
        <v>103</v>
      </c>
      <c r="C50" s="62">
        <v>700</v>
      </c>
      <c r="D50" s="121" t="s">
        <v>32</v>
      </c>
      <c r="E50" s="127"/>
      <c r="F50" s="121">
        <v>154</v>
      </c>
      <c r="G50" s="128"/>
      <c r="H50" s="62">
        <f>C50+F50</f>
        <v>854</v>
      </c>
    </row>
    <row r="51" spans="1:15" x14ac:dyDescent="0.2">
      <c r="A51" s="66">
        <v>7</v>
      </c>
      <c r="B51" s="67" t="s">
        <v>104</v>
      </c>
      <c r="C51" s="65">
        <v>700</v>
      </c>
      <c r="D51" s="120" t="s">
        <v>32</v>
      </c>
      <c r="E51" s="130"/>
      <c r="F51" s="120">
        <v>154</v>
      </c>
      <c r="G51" s="128"/>
      <c r="H51" s="65">
        <f>C51+F51</f>
        <v>854</v>
      </c>
    </row>
    <row r="52" spans="1:15" x14ac:dyDescent="0.2">
      <c r="A52" s="60">
        <v>8</v>
      </c>
      <c r="B52" s="75" t="s">
        <v>105</v>
      </c>
      <c r="C52" s="62">
        <v>700</v>
      </c>
      <c r="D52" s="121" t="s">
        <v>32</v>
      </c>
      <c r="E52" s="127"/>
      <c r="F52" s="121">
        <v>154</v>
      </c>
      <c r="G52" s="128"/>
      <c r="H52" s="62">
        <f>C52+F52</f>
        <v>854</v>
      </c>
    </row>
    <row r="53" spans="1:15" x14ac:dyDescent="0.2">
      <c r="A53" s="64">
        <v>9</v>
      </c>
      <c r="B53" s="67" t="s">
        <v>106</v>
      </c>
      <c r="C53" s="65">
        <v>700</v>
      </c>
      <c r="D53" s="120" t="s">
        <v>32</v>
      </c>
      <c r="E53" s="123"/>
      <c r="F53" s="120">
        <v>154</v>
      </c>
      <c r="G53" s="128"/>
      <c r="H53" s="65">
        <f>C53+F53</f>
        <v>854</v>
      </c>
    </row>
    <row r="54" spans="1:15" x14ac:dyDescent="0.2">
      <c r="A54" s="60">
        <v>10</v>
      </c>
      <c r="B54" s="56" t="s">
        <v>107</v>
      </c>
      <c r="C54" s="62">
        <v>700</v>
      </c>
      <c r="D54" s="121" t="s">
        <v>32</v>
      </c>
      <c r="E54" s="124"/>
      <c r="F54" s="121">
        <v>154</v>
      </c>
      <c r="G54" s="128"/>
      <c r="H54" s="62">
        <f>C54+F54</f>
        <v>854</v>
      </c>
    </row>
    <row r="55" spans="1:15" x14ac:dyDescent="0.2">
      <c r="A55" s="66">
        <v>11</v>
      </c>
      <c r="B55" s="74" t="s">
        <v>109</v>
      </c>
      <c r="C55" s="65">
        <v>700</v>
      </c>
      <c r="D55" s="120" t="s">
        <v>32</v>
      </c>
      <c r="E55" s="123"/>
      <c r="F55" s="120">
        <v>154</v>
      </c>
      <c r="G55" s="128"/>
      <c r="H55" s="73">
        <f>C55+F55</f>
        <v>854</v>
      </c>
    </row>
    <row r="56" spans="1:15" x14ac:dyDescent="0.2">
      <c r="A56" s="61">
        <v>12</v>
      </c>
      <c r="B56" s="56" t="s">
        <v>108</v>
      </c>
      <c r="C56" s="62">
        <v>700</v>
      </c>
      <c r="D56" s="121" t="s">
        <v>32</v>
      </c>
      <c r="E56" s="124"/>
      <c r="F56" s="121">
        <v>154</v>
      </c>
      <c r="G56" s="128"/>
      <c r="H56" s="63">
        <f>C56+F56</f>
        <v>854</v>
      </c>
    </row>
    <row r="57" spans="1:15" x14ac:dyDescent="0.2">
      <c r="A57" s="79" t="s">
        <v>117</v>
      </c>
      <c r="B57" s="77" t="s">
        <v>116</v>
      </c>
      <c r="C57" s="78">
        <v>256.66000000000003</v>
      </c>
      <c r="D57" s="125" t="s">
        <v>32</v>
      </c>
      <c r="E57" s="131"/>
      <c r="F57" s="120">
        <v>49</v>
      </c>
      <c r="G57" s="132">
        <v>23.33</v>
      </c>
      <c r="H57" s="133">
        <f>C57+F57</f>
        <v>305.66000000000003</v>
      </c>
    </row>
    <row r="58" spans="1:15" x14ac:dyDescent="0.2">
      <c r="B58" s="68"/>
    </row>
    <row r="59" spans="1:15" ht="15" x14ac:dyDescent="0.2">
      <c r="A59" s="89" t="s">
        <v>115</v>
      </c>
      <c r="B59" s="90"/>
      <c r="C59" s="2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25.5" x14ac:dyDescent="0.2">
      <c r="A60" s="76" t="s">
        <v>33</v>
      </c>
      <c r="B60" s="76" t="s">
        <v>34</v>
      </c>
      <c r="C60" s="76" t="s">
        <v>35</v>
      </c>
      <c r="D60" s="76" t="s">
        <v>31</v>
      </c>
      <c r="E60" s="76" t="s">
        <v>36</v>
      </c>
      <c r="F60" s="76" t="s">
        <v>37</v>
      </c>
      <c r="G60" s="76" t="s">
        <v>38</v>
      </c>
      <c r="H60" s="76" t="s">
        <v>39</v>
      </c>
      <c r="I60" s="76" t="s">
        <v>63</v>
      </c>
      <c r="J60" s="76" t="s">
        <v>40</v>
      </c>
      <c r="K60" s="76" t="s">
        <v>41</v>
      </c>
      <c r="L60" s="76" t="s">
        <v>42</v>
      </c>
      <c r="M60" s="76" t="s">
        <v>43</v>
      </c>
      <c r="N60" s="83"/>
      <c r="O60" s="83"/>
    </row>
    <row r="61" spans="1:15" x14ac:dyDescent="0.2">
      <c r="A61" s="84">
        <v>1</v>
      </c>
      <c r="B61" s="85" t="s">
        <v>112</v>
      </c>
      <c r="C61" s="86">
        <v>14</v>
      </c>
      <c r="D61" s="86" t="s">
        <v>32</v>
      </c>
      <c r="E61" s="86">
        <v>6</v>
      </c>
      <c r="F61" s="86" t="s">
        <v>113</v>
      </c>
      <c r="G61" s="87">
        <v>2773.23</v>
      </c>
      <c r="H61" s="87"/>
      <c r="I61" s="87"/>
      <c r="J61" s="87"/>
      <c r="K61" s="87"/>
      <c r="L61" s="87">
        <f>SUM(G61:K61)</f>
        <v>2773.23</v>
      </c>
      <c r="M61" s="86" t="s">
        <v>114</v>
      </c>
      <c r="N61" s="88"/>
      <c r="O61" s="88"/>
    </row>
  </sheetData>
  <mergeCells count="5">
    <mergeCell ref="A59:B59"/>
    <mergeCell ref="A33:B33"/>
    <mergeCell ref="A43:B43"/>
    <mergeCell ref="A31:B31"/>
    <mergeCell ref="A2:B2"/>
  </mergeCells>
  <pageMargins left="0.19685039370078741" right="0.19685039370078741" top="0.39370078740157483" bottom="0.39370078740157483" header="0.19685039370078741" footer="0.19685039370078741"/>
  <pageSetup paperSize="9" scale="50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74</v>
      </c>
      <c r="B1" s="1" t="s">
        <v>75</v>
      </c>
    </row>
    <row r="2" spans="1:2" x14ac:dyDescent="0.2">
      <c r="B2" s="1" t="s">
        <v>76</v>
      </c>
    </row>
    <row r="3" spans="1:2" x14ac:dyDescent="0.2">
      <c r="B3" s="1" t="s">
        <v>77</v>
      </c>
    </row>
    <row r="4" spans="1:2" x14ac:dyDescent="0.2">
      <c r="B4" s="1" t="s">
        <v>78</v>
      </c>
    </row>
    <row r="5" spans="1:2" x14ac:dyDescent="0.2">
      <c r="B5" s="1" t="s">
        <v>79</v>
      </c>
    </row>
    <row r="6" spans="1:2" x14ac:dyDescent="0.2">
      <c r="B6" s="1" t="s">
        <v>80</v>
      </c>
    </row>
    <row r="7" spans="1:2" x14ac:dyDescent="0.2">
      <c r="B7" s="1" t="s">
        <v>81</v>
      </c>
    </row>
    <row r="8" spans="1:2" x14ac:dyDescent="0.2">
      <c r="B8" s="1" t="s">
        <v>82</v>
      </c>
    </row>
    <row r="9" spans="1:2" x14ac:dyDescent="0.2">
      <c r="B9" s="1" t="s">
        <v>83</v>
      </c>
    </row>
    <row r="10" spans="1:2" x14ac:dyDescent="0.2">
      <c r="B10" s="1" t="s">
        <v>84</v>
      </c>
    </row>
    <row r="11" spans="1:2" x14ac:dyDescent="0.2">
      <c r="B11" s="1" t="s">
        <v>85</v>
      </c>
    </row>
    <row r="12" spans="1:2" x14ac:dyDescent="0.2">
      <c r="B12" s="1" t="s">
        <v>86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erisvando oliveira</cp:lastModifiedBy>
  <cp:lastPrinted>2020-05-14T19:29:42Z</cp:lastPrinted>
  <dcterms:created xsi:type="dcterms:W3CDTF">2018-11-12T17:51:05Z</dcterms:created>
  <dcterms:modified xsi:type="dcterms:W3CDTF">2020-05-14T19:31:23Z</dcterms:modified>
</cp:coreProperties>
</file>